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FA Schedule 31 Mar 2015" sheetId="1" r:id="rId1"/>
  </sheets>
  <calcPr calcId="145621"/>
</workbook>
</file>

<file path=xl/calcChain.xml><?xml version="1.0" encoding="utf-8"?>
<calcChain xmlns="http://schemas.openxmlformats.org/spreadsheetml/2006/main">
  <c r="Q33" i="1" l="1"/>
  <c r="P33" i="1"/>
  <c r="Q23" i="1" l="1"/>
  <c r="Q30" i="1"/>
  <c r="Q29" i="1"/>
  <c r="Q28" i="1"/>
  <c r="Q27" i="1"/>
  <c r="Q26" i="1"/>
  <c r="Q25" i="1"/>
  <c r="Q24" i="1"/>
  <c r="N33" i="1"/>
  <c r="M33" i="1"/>
  <c r="F33" i="1"/>
  <c r="L29" i="1"/>
  <c r="L28" i="1"/>
  <c r="K28" i="1"/>
  <c r="K27" i="1"/>
  <c r="J27" i="1"/>
  <c r="I27" i="1"/>
  <c r="L27" i="1" s="1"/>
  <c r="D27" i="1"/>
  <c r="D33" i="1" s="1"/>
  <c r="K26" i="1"/>
  <c r="J26" i="1"/>
  <c r="I26" i="1"/>
  <c r="L26" i="1" s="1"/>
  <c r="K25" i="1"/>
  <c r="J25" i="1"/>
  <c r="I25" i="1"/>
  <c r="L25" i="1" s="1"/>
  <c r="E25" i="1"/>
  <c r="L24" i="1"/>
  <c r="J24" i="1"/>
  <c r="I24" i="1"/>
  <c r="K24" i="1" s="1"/>
  <c r="E24" i="1"/>
  <c r="J23" i="1"/>
  <c r="I23" i="1"/>
  <c r="L23" i="1" s="1"/>
  <c r="F23" i="1"/>
  <c r="E23" i="1"/>
  <c r="L22" i="1"/>
  <c r="O22" i="1" s="1"/>
  <c r="J22" i="1"/>
  <c r="I22" i="1"/>
  <c r="K22" i="1" s="1"/>
  <c r="E22" i="1"/>
  <c r="J21" i="1"/>
  <c r="I21" i="1"/>
  <c r="E21" i="1"/>
  <c r="L20" i="1"/>
  <c r="J20" i="1"/>
  <c r="I20" i="1"/>
  <c r="K20" i="1" s="1"/>
  <c r="E20" i="1"/>
  <c r="I19" i="1"/>
  <c r="E19" i="1"/>
  <c r="I18" i="1"/>
  <c r="K18" i="1" s="1"/>
  <c r="E18" i="1"/>
  <c r="I17" i="1"/>
  <c r="K17" i="1" s="1"/>
  <c r="E17" i="1"/>
  <c r="I16" i="1"/>
  <c r="K16" i="1" s="1"/>
  <c r="E16" i="1"/>
  <c r="K15" i="1"/>
  <c r="I15" i="1"/>
  <c r="E15" i="1"/>
  <c r="I14" i="1"/>
  <c r="E14" i="1"/>
  <c r="I13" i="1"/>
  <c r="E13" i="1"/>
  <c r="L11" i="1"/>
  <c r="O11" i="1" s="1"/>
  <c r="J11" i="1"/>
  <c r="I11" i="1"/>
  <c r="K11" i="1" s="1"/>
  <c r="E11" i="1"/>
  <c r="L10" i="1"/>
  <c r="O10" i="1" s="1"/>
  <c r="K10" i="1"/>
  <c r="J10" i="1"/>
  <c r="I10" i="1"/>
  <c r="E10" i="1"/>
  <c r="L9" i="1"/>
  <c r="O9" i="1" s="1"/>
  <c r="J9" i="1"/>
  <c r="I9" i="1"/>
  <c r="K9" i="1" s="1"/>
  <c r="E9" i="1"/>
  <c r="L8" i="1"/>
  <c r="O8" i="1" s="1"/>
  <c r="K8" i="1"/>
  <c r="J8" i="1"/>
  <c r="I8" i="1"/>
  <c r="E8" i="1"/>
  <c r="L7" i="1"/>
  <c r="O7" i="1" s="1"/>
  <c r="J7" i="1"/>
  <c r="I7" i="1"/>
  <c r="K7" i="1" s="1"/>
  <c r="E7" i="1"/>
  <c r="L6" i="1"/>
  <c r="O6" i="1" s="1"/>
  <c r="K6" i="1"/>
  <c r="J6" i="1"/>
  <c r="I6" i="1"/>
  <c r="E6" i="1"/>
  <c r="L5" i="1"/>
  <c r="O5" i="1" s="1"/>
  <c r="J5" i="1"/>
  <c r="I5" i="1"/>
  <c r="K5" i="1" s="1"/>
  <c r="E5" i="1"/>
  <c r="L4" i="1"/>
  <c r="O4" i="1" s="1"/>
  <c r="K4" i="1"/>
  <c r="J4" i="1"/>
  <c r="J33" i="1" s="1"/>
  <c r="I4" i="1"/>
  <c r="I33" i="1" s="1"/>
  <c r="E4" i="1"/>
  <c r="E33" i="1" s="1"/>
  <c r="O33" i="1" l="1"/>
  <c r="L33" i="1"/>
  <c r="K23" i="1"/>
  <c r="K33" i="1" s="1"/>
</calcChain>
</file>

<file path=xl/comments1.xml><?xml version="1.0" encoding="utf-8"?>
<comments xmlns="http://schemas.openxmlformats.org/spreadsheetml/2006/main">
  <authors>
    <author>home</author>
  </authors>
  <commentList>
    <comment ref="D13" authorId="0">
      <text>
        <r>
          <rPr>
            <b/>
            <sz val="9"/>
            <color indexed="81"/>
            <rFont val="Tahoma"/>
            <family val="2"/>
          </rPr>
          <t>Insured Value at 1/4/2002.</t>
        </r>
      </text>
    </comment>
    <comment ref="D14" authorId="0">
      <text>
        <r>
          <rPr>
            <b/>
            <sz val="9"/>
            <color indexed="81"/>
            <rFont val="Tahoma"/>
            <family val="2"/>
          </rPr>
          <t>Insured Value at 1/4/2002.</t>
        </r>
      </text>
    </comment>
    <comment ref="D15" authorId="0">
      <text>
        <r>
          <rPr>
            <b/>
            <sz val="9"/>
            <color indexed="81"/>
            <rFont val="Tahoma"/>
            <family val="2"/>
          </rPr>
          <t>Insured Value at 1/4/2002.</t>
        </r>
      </text>
    </comment>
    <comment ref="D16" authorId="0">
      <text>
        <r>
          <rPr>
            <b/>
            <sz val="9"/>
            <color indexed="81"/>
            <rFont val="Tahoma"/>
            <family val="2"/>
          </rPr>
          <t>Insured Value at 1/4/2002.</t>
        </r>
      </text>
    </comment>
    <comment ref="D17" authorId="0">
      <text>
        <r>
          <rPr>
            <b/>
            <sz val="9"/>
            <color indexed="81"/>
            <rFont val="Tahoma"/>
            <family val="2"/>
          </rPr>
          <t>Insured Value at 1/4/2002.</t>
        </r>
      </text>
    </comment>
  </commentList>
</comments>
</file>

<file path=xl/sharedStrings.xml><?xml version="1.0" encoding="utf-8"?>
<sst xmlns="http://schemas.openxmlformats.org/spreadsheetml/2006/main" count="87" uniqueCount="68">
  <si>
    <t>Description</t>
  </si>
  <si>
    <t>Date Acquired</t>
  </si>
  <si>
    <t>Asset Value
31/3/2011</t>
  </si>
  <si>
    <t>Depreciated Value
31/3/2011</t>
  </si>
  <si>
    <t>Restated Asset Value
31/3/2011</t>
  </si>
  <si>
    <t>Grant Value included in restated value</t>
  </si>
  <si>
    <t>Replacement Notes</t>
  </si>
  <si>
    <t>Asset Value
31/3/2012</t>
  </si>
  <si>
    <t>Depreciated Value
31/3/2012</t>
  </si>
  <si>
    <t>Asset Value
31/3/2013</t>
  </si>
  <si>
    <t>Depreciated Value
31/3/2013</t>
  </si>
  <si>
    <t>Accelerated Depreciation 31/3/2013</t>
  </si>
  <si>
    <t>Asset Value
31/3/2014</t>
  </si>
  <si>
    <t>Depreciated Value
31/3/2014</t>
  </si>
  <si>
    <t>Non-depreciating Assets</t>
  </si>
  <si>
    <t xml:space="preserve"> </t>
  </si>
  <si>
    <t>Recreation Field</t>
  </si>
  <si>
    <t>Row Park Cemetery and Paddock</t>
  </si>
  <si>
    <t>Allotments</t>
  </si>
  <si>
    <t>Dyetts Field</t>
  </si>
  <si>
    <t>Library Walk</t>
  </si>
  <si>
    <t>War Memorial Green</t>
  </si>
  <si>
    <t>Turbetts Green</t>
  </si>
  <si>
    <t>Foxhills Open Space</t>
  </si>
  <si>
    <t>Depreciating Assets</t>
  </si>
  <si>
    <t>Fencing (Play Area)</t>
  </si>
  <si>
    <t>2001/2</t>
  </si>
  <si>
    <t>replaced in 2012</t>
  </si>
  <si>
    <t>Play Equipment</t>
  </si>
  <si>
    <t>Street Furniture, lamp posts, etc.</t>
  </si>
  <si>
    <t>Office Equipment, Furniture</t>
  </si>
  <si>
    <t>Chairman's Badge</t>
  </si>
  <si>
    <t>Skateboard Park</t>
  </si>
  <si>
    <t>2002/3</t>
  </si>
  <si>
    <t>replaced in 2010</t>
  </si>
  <si>
    <t>Play Area</t>
  </si>
  <si>
    <t>Path - Recreation Ground</t>
  </si>
  <si>
    <t>2004/5</t>
  </si>
  <si>
    <t>Skateboard Park Improvements</t>
  </si>
  <si>
    <t>MUGA</t>
  </si>
  <si>
    <t>2008/9</t>
  </si>
  <si>
    <t>Youth Club Building</t>
  </si>
  <si>
    <t>2009/10</t>
  </si>
  <si>
    <t>2010/11</t>
  </si>
  <si>
    <t>Foxhills Play Area</t>
  </si>
  <si>
    <t>PC/printer</t>
  </si>
  <si>
    <t>2011/12</t>
  </si>
  <si>
    <t>Rocket Park Play equipment/benches</t>
  </si>
  <si>
    <t>2012/13</t>
  </si>
  <si>
    <t>Rocket Park Fencing</t>
  </si>
  <si>
    <t>2013/14</t>
  </si>
  <si>
    <t>For Statutory Annual Return, all assets are at original costs unless replaced or disposed of. For PC internal accounts, real estate is shown at original cost, all other items depreciate by 10% p.a. straight line</t>
  </si>
  <si>
    <t>2012 Notes:</t>
  </si>
  <si>
    <t>2002 and 2004 Skateboard equipment disposed of by full skateboard replacement in 2010. MUGA included at full asset cost in asset register.</t>
  </si>
  <si>
    <t>2013 Notes:</t>
  </si>
  <si>
    <t>MUGA - full cost without VAT £104,439 of which £2,718 is shown in 2009, therefore £101,721 in 2008. Previous figure of £119,990 included VAT.</t>
  </si>
  <si>
    <t>MUGA - Value of grant (£70k) is added to full asset cost.</t>
  </si>
  <si>
    <t>PC/printer - cost without VAT £727. Previous figure of £873 included VAT.</t>
  </si>
  <si>
    <t>Rocket Park - new play equipment and benches added. Written off Fencing Play Area 2001, Play Equipment 2001, Play Area 2002, Play Equipment 2004</t>
  </si>
  <si>
    <t>Accelerated Depreciation - 10% at end of year of purchase. Previous MP reconciliation aligned to 10% after end of year of purchase.</t>
  </si>
  <si>
    <t>Page 4</t>
  </si>
  <si>
    <t>Asset Value
31/3/2015</t>
  </si>
  <si>
    <t>Depreciated Value
31/3/2015</t>
  </si>
  <si>
    <t>Lytchett Matravers Parish Council - Fixed Asset Register to 31/3/2015</t>
  </si>
  <si>
    <t xml:space="preserve">Prudential investment </t>
  </si>
  <si>
    <t>2014/15</t>
  </si>
  <si>
    <t>2014 Notes:</t>
  </si>
  <si>
    <t xml:space="preserve">Prudential investment start date 6th June 2014. Value increased by £8219.37 as at 30 Mar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</si>
</sst>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sz val="10"/>
      <name val="Arial"/>
      <family val="2"/>
    </font>
    <font>
      <b/>
      <sz val="14"/>
      <color indexed="8"/>
      <name val="Calibri"/>
      <family val="2"/>
    </font>
    <font>
      <sz val="14"/>
      <color indexed="8"/>
      <name val="Calibri"/>
      <family val="2"/>
    </font>
    <font>
      <b/>
      <sz val="10"/>
      <name val="Arial"/>
      <family val="2"/>
    </font>
    <font>
      <b/>
      <sz val="9"/>
      <color indexed="81"/>
      <name val="Tahoma"/>
      <family val="2"/>
    </font>
  </fonts>
  <fills count="7">
    <fill>
      <patternFill patternType="none"/>
    </fill>
    <fill>
      <patternFill patternType="gray125"/>
    </fill>
    <fill>
      <patternFill patternType="solid">
        <fgColor indexed="44"/>
        <bgColor indexed="64"/>
      </patternFill>
    </fill>
    <fill>
      <patternFill patternType="solid">
        <fgColor indexed="53"/>
        <bgColor indexed="64"/>
      </patternFill>
    </fill>
    <fill>
      <patternFill patternType="solid">
        <fgColor indexed="29"/>
        <bgColor indexed="64"/>
      </patternFill>
    </fill>
    <fill>
      <patternFill patternType="solid">
        <fgColor indexed="27"/>
        <bgColor indexed="64"/>
      </patternFill>
    </fill>
    <fill>
      <patternFill patternType="solid">
        <fgColor indexed="13"/>
        <bgColor indexed="64"/>
      </patternFill>
    </fill>
  </fills>
  <borders count="2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s>
  <cellStyleXfs count="1">
    <xf numFmtId="0" fontId="0" fillId="0" borderId="0"/>
  </cellStyleXfs>
  <cellXfs count="100">
    <xf numFmtId="0" fontId="0" fillId="0" borderId="0" xfId="0"/>
    <xf numFmtId="0" fontId="0" fillId="0" borderId="0" xfId="0" applyBorder="1" applyAlignment="1">
      <alignment vertical="center"/>
    </xf>
    <xf numFmtId="3" fontId="0" fillId="0" borderId="0" xfId="0" applyNumberFormat="1" applyBorder="1" applyAlignment="1">
      <alignment vertical="center"/>
    </xf>
    <xf numFmtId="0" fontId="0" fillId="4" borderId="0" xfId="0" applyFill="1" applyBorder="1" applyAlignment="1">
      <alignment vertical="center"/>
    </xf>
    <xf numFmtId="3" fontId="0" fillId="4" borderId="0" xfId="0" applyNumberFormat="1" applyFill="1" applyBorder="1" applyAlignment="1">
      <alignment vertical="center"/>
    </xf>
    <xf numFmtId="0" fontId="0" fillId="5" borderId="0" xfId="0" applyFill="1" applyBorder="1" applyAlignment="1">
      <alignment vertical="center"/>
    </xf>
    <xf numFmtId="0" fontId="0" fillId="0" borderId="0" xfId="0" applyFill="1"/>
    <xf numFmtId="0" fontId="0" fillId="0" borderId="0" xfId="0" applyBorder="1" applyAlignment="1">
      <alignment horizontal="center" vertical="center"/>
    </xf>
    <xf numFmtId="0" fontId="0" fillId="0" borderId="0" xfId="0" applyAlignment="1">
      <alignment horizontal="center"/>
    </xf>
    <xf numFmtId="3" fontId="0" fillId="0" borderId="7" xfId="0" applyNumberFormat="1" applyBorder="1" applyAlignment="1">
      <alignment vertical="center"/>
    </xf>
    <xf numFmtId="0" fontId="0" fillId="0" borderId="9" xfId="0" applyBorder="1"/>
    <xf numFmtId="0" fontId="3" fillId="2" borderId="6" xfId="0" applyFont="1" applyFill="1" applyBorder="1" applyAlignment="1">
      <alignment vertical="center"/>
    </xf>
    <xf numFmtId="0" fontId="0" fillId="0" borderId="0" xfId="0" applyBorder="1"/>
    <xf numFmtId="0" fontId="0" fillId="0" borderId="10" xfId="0" applyBorder="1" applyAlignment="1">
      <alignment vertical="center"/>
    </xf>
    <xf numFmtId="0" fontId="0" fillId="4" borderId="10" xfId="0" applyFill="1" applyBorder="1" applyAlignment="1">
      <alignment vertical="center"/>
    </xf>
    <xf numFmtId="0" fontId="0" fillId="5" borderId="10" xfId="0" applyFill="1" applyBorder="1" applyAlignment="1">
      <alignment vertical="center"/>
    </xf>
    <xf numFmtId="0" fontId="0" fillId="6" borderId="10" xfId="0" applyFill="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7" xfId="0" applyBorder="1" applyAlignment="1">
      <alignment horizontal="center" vertical="center"/>
    </xf>
    <xf numFmtId="0" fontId="0" fillId="2" borderId="0" xfId="0" applyFill="1" applyBorder="1"/>
    <xf numFmtId="0" fontId="0" fillId="2" borderId="0" xfId="0" applyFill="1" applyBorder="1" applyAlignment="1">
      <alignment vertical="center"/>
    </xf>
    <xf numFmtId="0" fontId="0" fillId="2" borderId="0" xfId="0" applyFill="1" applyBorder="1" applyAlignment="1">
      <alignment horizontal="center" vertical="center"/>
    </xf>
    <xf numFmtId="3" fontId="0" fillId="0" borderId="0" xfId="0" applyNumberFormat="1" applyBorder="1"/>
    <xf numFmtId="3" fontId="4" fillId="2" borderId="0" xfId="0" applyNumberFormat="1" applyFont="1" applyFill="1" applyBorder="1" applyAlignment="1">
      <alignment vertical="center"/>
    </xf>
    <xf numFmtId="3" fontId="1" fillId="2" borderId="0" xfId="0" applyNumberFormat="1" applyFont="1" applyFill="1" applyBorder="1" applyAlignment="1">
      <alignment vertical="center"/>
    </xf>
    <xf numFmtId="3" fontId="0" fillId="2" borderId="0" xfId="0" applyNumberFormat="1" applyFill="1" applyBorder="1" applyAlignment="1">
      <alignment vertical="center"/>
    </xf>
    <xf numFmtId="0" fontId="0" fillId="4" borderId="0" xfId="0" applyFill="1" applyBorder="1" applyAlignment="1">
      <alignment horizontal="center" vertical="center"/>
    </xf>
    <xf numFmtId="3" fontId="4" fillId="4" borderId="0" xfId="0" applyNumberFormat="1" applyFont="1" applyFill="1" applyBorder="1" applyAlignment="1">
      <alignment vertical="center"/>
    </xf>
    <xf numFmtId="3" fontId="1" fillId="4" borderId="0" xfId="0" applyNumberFormat="1" applyFont="1" applyFill="1" applyBorder="1" applyAlignment="1">
      <alignment vertical="center"/>
    </xf>
    <xf numFmtId="0" fontId="0" fillId="3" borderId="0" xfId="0" applyFill="1" applyBorder="1"/>
    <xf numFmtId="0" fontId="0" fillId="5" borderId="0" xfId="0" applyFill="1" applyBorder="1" applyAlignment="1">
      <alignment horizontal="center" vertical="center"/>
    </xf>
    <xf numFmtId="0" fontId="0" fillId="0" borderId="0" xfId="0" applyBorder="1" applyAlignment="1">
      <alignment horizontal="center"/>
    </xf>
    <xf numFmtId="0" fontId="0" fillId="4" borderId="0" xfId="0" applyFill="1" applyBorder="1"/>
    <xf numFmtId="0" fontId="0" fillId="4" borderId="0" xfId="0" applyFill="1" applyBorder="1" applyAlignment="1">
      <alignment horizontal="center"/>
    </xf>
    <xf numFmtId="0" fontId="0" fillId="5" borderId="0" xfId="0" applyFill="1" applyBorder="1"/>
    <xf numFmtId="0" fontId="0" fillId="6" borderId="0" xfId="0" applyFill="1" applyBorder="1" applyAlignment="1">
      <alignment horizontal="left" vertical="center"/>
    </xf>
    <xf numFmtId="0" fontId="0" fillId="6" borderId="0" xfId="0" applyFill="1" applyBorder="1" applyAlignment="1">
      <alignment horizontal="center"/>
    </xf>
    <xf numFmtId="0" fontId="0" fillId="6" borderId="0" xfId="0" applyFill="1" applyBorder="1"/>
    <xf numFmtId="0" fontId="0" fillId="3" borderId="0" xfId="0" applyFill="1" applyBorder="1" applyAlignment="1">
      <alignment horizontal="center"/>
    </xf>
    <xf numFmtId="0" fontId="0" fillId="0" borderId="12" xfId="0" applyBorder="1" applyAlignment="1">
      <alignment horizontal="center" vertical="center" wrapText="1"/>
    </xf>
    <xf numFmtId="0" fontId="0" fillId="0" borderId="12" xfId="0" applyBorder="1" applyAlignment="1">
      <alignment horizontal="right" vertical="center" wrapText="1"/>
    </xf>
    <xf numFmtId="0" fontId="0" fillId="3" borderId="12" xfId="0" applyFill="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xf numFmtId="3" fontId="4" fillId="0" borderId="12" xfId="0" applyNumberFormat="1" applyFont="1" applyBorder="1" applyAlignment="1">
      <alignment vertical="center"/>
    </xf>
    <xf numFmtId="3" fontId="1" fillId="0" borderId="12" xfId="0" applyNumberFormat="1" applyFont="1" applyBorder="1" applyAlignment="1">
      <alignment vertical="center"/>
    </xf>
    <xf numFmtId="3" fontId="1" fillId="0" borderId="12" xfId="0" applyNumberFormat="1" applyFont="1" applyBorder="1" applyAlignment="1">
      <alignment horizontal="right" vertical="center"/>
    </xf>
    <xf numFmtId="3" fontId="0" fillId="0" borderId="12" xfId="0" applyNumberFormat="1" applyBorder="1" applyAlignment="1">
      <alignment horizontal="right" vertical="center"/>
    </xf>
    <xf numFmtId="3" fontId="0" fillId="0" borderId="12" xfId="0" applyNumberFormat="1" applyFill="1" applyBorder="1" applyAlignment="1">
      <alignment vertical="center"/>
    </xf>
    <xf numFmtId="3" fontId="0" fillId="3" borderId="12" xfId="0" applyNumberFormat="1" applyFill="1" applyBorder="1"/>
    <xf numFmtId="0" fontId="0" fillId="3" borderId="12" xfId="0" applyFill="1" applyBorder="1"/>
    <xf numFmtId="3" fontId="4" fillId="5" borderId="12" xfId="0" applyNumberFormat="1" applyFont="1" applyFill="1" applyBorder="1" applyAlignment="1">
      <alignment vertical="center"/>
    </xf>
    <xf numFmtId="3" fontId="0" fillId="5" borderId="12" xfId="0" applyNumberFormat="1" applyFill="1" applyBorder="1" applyAlignment="1">
      <alignment vertical="center"/>
    </xf>
    <xf numFmtId="3" fontId="4" fillId="6" borderId="12" xfId="0" applyNumberFormat="1" applyFont="1" applyFill="1" applyBorder="1" applyAlignment="1">
      <alignment vertical="center"/>
    </xf>
    <xf numFmtId="3" fontId="0" fillId="6" borderId="12" xfId="0" applyNumberFormat="1" applyFill="1" applyBorder="1" applyAlignment="1">
      <alignment vertical="center"/>
    </xf>
    <xf numFmtId="0" fontId="0" fillId="0" borderId="12" xfId="0" applyFill="1" applyBorder="1"/>
    <xf numFmtId="0" fontId="0" fillId="0" borderId="4" xfId="0" applyBorder="1" applyAlignment="1">
      <alignment horizontal="center" vertical="center"/>
    </xf>
    <xf numFmtId="0" fontId="0" fillId="5" borderId="4" xfId="0" applyFill="1" applyBorder="1" applyAlignment="1">
      <alignment horizontal="center" vertical="center"/>
    </xf>
    <xf numFmtId="0" fontId="0" fillId="6" borderId="4" xfId="0"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vertical="center"/>
    </xf>
    <xf numFmtId="0" fontId="0" fillId="0" borderId="13" xfId="0" applyBorder="1" applyAlignment="1">
      <alignment vertical="center"/>
    </xf>
    <xf numFmtId="0" fontId="0" fillId="2" borderId="13" xfId="0" applyFill="1" applyBorder="1" applyAlignment="1">
      <alignment vertical="center"/>
    </xf>
    <xf numFmtId="0" fontId="0" fillId="4" borderId="13" xfId="0" applyFill="1" applyBorder="1" applyAlignment="1">
      <alignment vertical="center"/>
    </xf>
    <xf numFmtId="0" fontId="0" fillId="5" borderId="13" xfId="0" applyFill="1" applyBorder="1" applyAlignment="1">
      <alignment vertical="center"/>
    </xf>
    <xf numFmtId="0" fontId="0" fillId="6" borderId="13" xfId="0" applyFill="1" applyBorder="1" applyAlignment="1">
      <alignment vertical="center"/>
    </xf>
    <xf numFmtId="0" fontId="0" fillId="0" borderId="3" xfId="0" applyFill="1" applyBorder="1" applyAlignment="1">
      <alignment vertical="center"/>
    </xf>
    <xf numFmtId="0" fontId="0" fillId="0" borderId="4"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3" fontId="0" fillId="0" borderId="1" xfId="0" applyNumberFormat="1" applyBorder="1" applyAlignment="1">
      <alignment vertical="center"/>
    </xf>
    <xf numFmtId="0" fontId="0" fillId="0" borderId="1" xfId="0" applyBorder="1"/>
    <xf numFmtId="0" fontId="0" fillId="2" borderId="6" xfId="0" applyFill="1" applyBorder="1"/>
    <xf numFmtId="0" fontId="0" fillId="2" borderId="8" xfId="0" applyFill="1" applyBorder="1"/>
    <xf numFmtId="0" fontId="0" fillId="0" borderId="15" xfId="0" applyBorder="1" applyAlignment="1">
      <alignment vertical="center" wrapText="1"/>
    </xf>
    <xf numFmtId="0" fontId="0" fillId="0" borderId="16" xfId="0" applyBorder="1" applyAlignment="1">
      <alignment horizontal="right" vertical="center" wrapText="1"/>
    </xf>
    <xf numFmtId="0" fontId="0" fillId="2" borderId="10" xfId="0" applyFill="1" applyBorder="1" applyAlignment="1">
      <alignment vertical="center"/>
    </xf>
    <xf numFmtId="0" fontId="0" fillId="2" borderId="5" xfId="0" applyFill="1" applyBorder="1" applyAlignment="1">
      <alignment vertical="center"/>
    </xf>
    <xf numFmtId="0" fontId="0" fillId="0" borderId="17" xfId="0" applyBorder="1" applyAlignment="1">
      <alignment vertical="center"/>
    </xf>
    <xf numFmtId="3" fontId="0" fillId="0" borderId="16" xfId="0" applyNumberFormat="1" applyBorder="1" applyAlignment="1">
      <alignment vertical="center"/>
    </xf>
    <xf numFmtId="3" fontId="0" fillId="2" borderId="5" xfId="0" applyNumberFormat="1" applyFill="1" applyBorder="1" applyAlignment="1">
      <alignment vertical="center"/>
    </xf>
    <xf numFmtId="3" fontId="0" fillId="0" borderId="16" xfId="0" applyNumberFormat="1" applyFill="1" applyBorder="1" applyAlignment="1">
      <alignment vertical="center"/>
    </xf>
    <xf numFmtId="3" fontId="0" fillId="4" borderId="5" xfId="0" applyNumberFormat="1" applyFill="1" applyBorder="1" applyAlignment="1">
      <alignment vertical="center"/>
    </xf>
    <xf numFmtId="0" fontId="0" fillId="0" borderId="16" xfId="0" applyBorder="1"/>
    <xf numFmtId="3" fontId="0" fillId="5" borderId="16" xfId="0" applyNumberFormat="1" applyFill="1" applyBorder="1" applyAlignment="1">
      <alignment vertical="center"/>
    </xf>
    <xf numFmtId="3" fontId="0" fillId="6" borderId="16" xfId="0" applyNumberFormat="1" applyFill="1" applyBorder="1" applyAlignment="1">
      <alignment vertical="center"/>
    </xf>
    <xf numFmtId="0" fontId="0" fillId="0" borderId="18" xfId="0" applyFill="1" applyBorder="1" applyAlignment="1">
      <alignment vertical="center"/>
    </xf>
    <xf numFmtId="0" fontId="0" fillId="0" borderId="19" xfId="0" applyBorder="1"/>
    <xf numFmtId="0" fontId="0" fillId="0" borderId="7" xfId="0" applyBorder="1"/>
    <xf numFmtId="0" fontId="0" fillId="0" borderId="10"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horizontal="center" vertical="center"/>
    </xf>
    <xf numFmtId="0" fontId="0" fillId="0" borderId="12" xfId="0" applyBorder="1"/>
    <xf numFmtId="3" fontId="0" fillId="0" borderId="5" xfId="0" applyNumberFormat="1" applyBorder="1"/>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 xfId="0" applyFont="1" applyFill="1" applyBorder="1" applyAlignment="1">
      <alignment vertic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3"/>
  <sheetViews>
    <sheetView tabSelected="1" topLeftCell="A5" workbookViewId="0">
      <selection activeCell="A31" sqref="A31"/>
    </sheetView>
  </sheetViews>
  <sheetFormatPr defaultRowHeight="12.75" x14ac:dyDescent="0.2"/>
  <cols>
    <col min="1" max="1" width="16.140625" customWidth="1"/>
    <col min="2" max="2" width="19.28515625" customWidth="1"/>
    <col min="3" max="3" width="9.140625" style="8"/>
    <col min="4" max="14" width="15.7109375" customWidth="1"/>
    <col min="15" max="15" width="14.85546875" customWidth="1"/>
    <col min="16" max="16" width="15.42578125" customWidth="1"/>
    <col min="17" max="17" width="15.140625" customWidth="1"/>
  </cols>
  <sheetData>
    <row r="1" spans="1:17" ht="24.75" customHeight="1" x14ac:dyDescent="0.2">
      <c r="A1" s="95" t="s">
        <v>63</v>
      </c>
      <c r="B1" s="96"/>
      <c r="C1" s="97"/>
      <c r="D1" s="97"/>
      <c r="E1" s="97"/>
      <c r="F1" s="97"/>
      <c r="G1" s="97"/>
      <c r="H1" s="97"/>
      <c r="I1" s="97"/>
      <c r="J1" s="97"/>
      <c r="K1" s="98"/>
      <c r="L1" s="98"/>
      <c r="M1" s="11"/>
      <c r="N1" s="11"/>
      <c r="O1" s="73"/>
      <c r="P1" s="73"/>
      <c r="Q1" s="74"/>
    </row>
    <row r="2" spans="1:17" ht="38.25" x14ac:dyDescent="0.2">
      <c r="A2" s="75" t="s">
        <v>0</v>
      </c>
      <c r="B2" s="68"/>
      <c r="C2" s="40" t="s">
        <v>1</v>
      </c>
      <c r="D2" s="41" t="s">
        <v>2</v>
      </c>
      <c r="E2" s="41" t="s">
        <v>3</v>
      </c>
      <c r="F2" s="41" t="s">
        <v>4</v>
      </c>
      <c r="G2" s="41" t="s">
        <v>5</v>
      </c>
      <c r="H2" s="41" t="s">
        <v>6</v>
      </c>
      <c r="I2" s="41" t="s">
        <v>7</v>
      </c>
      <c r="J2" s="41" t="s">
        <v>8</v>
      </c>
      <c r="K2" s="41" t="s">
        <v>9</v>
      </c>
      <c r="L2" s="41" t="s">
        <v>10</v>
      </c>
      <c r="M2" s="42" t="s">
        <v>11</v>
      </c>
      <c r="N2" s="41" t="s">
        <v>12</v>
      </c>
      <c r="O2" s="41" t="s">
        <v>13</v>
      </c>
      <c r="P2" s="41" t="s">
        <v>61</v>
      </c>
      <c r="Q2" s="76" t="s">
        <v>62</v>
      </c>
    </row>
    <row r="3" spans="1:17" ht="21.75" customHeight="1" x14ac:dyDescent="0.2">
      <c r="A3" s="77" t="s">
        <v>14</v>
      </c>
      <c r="B3" s="21"/>
      <c r="C3" s="22"/>
      <c r="D3" s="21"/>
      <c r="E3" s="21"/>
      <c r="F3" s="21"/>
      <c r="G3" s="21"/>
      <c r="H3" s="21"/>
      <c r="I3" s="21" t="s">
        <v>15</v>
      </c>
      <c r="J3" s="21"/>
      <c r="K3" s="21" t="s">
        <v>15</v>
      </c>
      <c r="L3" s="21"/>
      <c r="M3" s="20"/>
      <c r="N3" s="21" t="s">
        <v>15</v>
      </c>
      <c r="O3" s="21"/>
      <c r="P3" s="21" t="s">
        <v>15</v>
      </c>
      <c r="Q3" s="78"/>
    </row>
    <row r="4" spans="1:17" x14ac:dyDescent="0.2">
      <c r="A4" s="79" t="s">
        <v>16</v>
      </c>
      <c r="B4" s="61"/>
      <c r="C4" s="57">
        <v>1964</v>
      </c>
      <c r="D4" s="43">
        <v>2188</v>
      </c>
      <c r="E4" s="43">
        <f t="shared" ref="E4:E11" si="0">F4</f>
        <v>2188</v>
      </c>
      <c r="F4" s="43">
        <v>2188</v>
      </c>
      <c r="G4" s="43"/>
      <c r="H4" s="43"/>
      <c r="I4" s="43">
        <f>F4</f>
        <v>2188</v>
      </c>
      <c r="J4" s="43">
        <f>F4</f>
        <v>2188</v>
      </c>
      <c r="K4" s="43">
        <f>I4</f>
        <v>2188</v>
      </c>
      <c r="L4" s="43">
        <f>I4</f>
        <v>2188</v>
      </c>
      <c r="M4" s="44">
        <v>2188</v>
      </c>
      <c r="N4" s="43">
        <v>2188</v>
      </c>
      <c r="O4" s="43">
        <f>L4</f>
        <v>2188</v>
      </c>
      <c r="P4" s="43">
        <v>2188</v>
      </c>
      <c r="Q4" s="80">
        <v>2188</v>
      </c>
    </row>
    <row r="5" spans="1:17" x14ac:dyDescent="0.2">
      <c r="A5" s="13" t="s">
        <v>17</v>
      </c>
      <c r="B5" s="62"/>
      <c r="C5" s="57">
        <v>1987</v>
      </c>
      <c r="D5" s="43">
        <v>8600</v>
      </c>
      <c r="E5" s="43">
        <f t="shared" si="0"/>
        <v>8600</v>
      </c>
      <c r="F5" s="43">
        <v>8600</v>
      </c>
      <c r="G5" s="43"/>
      <c r="H5" s="43"/>
      <c r="I5" s="43">
        <f t="shared" ref="I5:I11" si="1">F5</f>
        <v>8600</v>
      </c>
      <c r="J5" s="43">
        <f t="shared" ref="J5:J11" si="2">F5</f>
        <v>8600</v>
      </c>
      <c r="K5" s="43">
        <f t="shared" ref="K5:K11" si="3">I5</f>
        <v>8600</v>
      </c>
      <c r="L5" s="43">
        <f t="shared" ref="L5:L11" si="4">I5</f>
        <v>8600</v>
      </c>
      <c r="M5" s="44">
        <v>8600</v>
      </c>
      <c r="N5" s="43">
        <v>8600</v>
      </c>
      <c r="O5" s="43">
        <f t="shared" ref="O5:O11" si="5">L5</f>
        <v>8600</v>
      </c>
      <c r="P5" s="43">
        <v>8600</v>
      </c>
      <c r="Q5" s="80">
        <v>8600</v>
      </c>
    </row>
    <row r="6" spans="1:17" x14ac:dyDescent="0.2">
      <c r="A6" s="13" t="s">
        <v>18</v>
      </c>
      <c r="B6" s="62"/>
      <c r="C6" s="57">
        <v>1973</v>
      </c>
      <c r="D6" s="43">
        <v>1155</v>
      </c>
      <c r="E6" s="43">
        <f t="shared" si="0"/>
        <v>1155</v>
      </c>
      <c r="F6" s="43">
        <v>1155</v>
      </c>
      <c r="G6" s="43"/>
      <c r="H6" s="43"/>
      <c r="I6" s="43">
        <f t="shared" si="1"/>
        <v>1155</v>
      </c>
      <c r="J6" s="43">
        <f t="shared" si="2"/>
        <v>1155</v>
      </c>
      <c r="K6" s="43">
        <f t="shared" si="3"/>
        <v>1155</v>
      </c>
      <c r="L6" s="43">
        <f t="shared" si="4"/>
        <v>1155</v>
      </c>
      <c r="M6" s="44">
        <v>1155</v>
      </c>
      <c r="N6" s="43">
        <v>1155</v>
      </c>
      <c r="O6" s="43">
        <f t="shared" si="5"/>
        <v>1155</v>
      </c>
      <c r="P6" s="43">
        <v>1155</v>
      </c>
      <c r="Q6" s="80">
        <v>1155</v>
      </c>
    </row>
    <row r="7" spans="1:17" x14ac:dyDescent="0.2">
      <c r="A7" s="13" t="s">
        <v>19</v>
      </c>
      <c r="B7" s="62"/>
      <c r="C7" s="57">
        <v>1988</v>
      </c>
      <c r="D7" s="43">
        <v>8960</v>
      </c>
      <c r="E7" s="43">
        <f t="shared" si="0"/>
        <v>8960</v>
      </c>
      <c r="F7" s="43">
        <v>8960</v>
      </c>
      <c r="G7" s="43"/>
      <c r="H7" s="43"/>
      <c r="I7" s="43">
        <f t="shared" si="1"/>
        <v>8960</v>
      </c>
      <c r="J7" s="43">
        <f t="shared" si="2"/>
        <v>8960</v>
      </c>
      <c r="K7" s="43">
        <f t="shared" si="3"/>
        <v>8960</v>
      </c>
      <c r="L7" s="43">
        <f t="shared" si="4"/>
        <v>8960</v>
      </c>
      <c r="M7" s="44">
        <v>8960</v>
      </c>
      <c r="N7" s="43">
        <v>8960</v>
      </c>
      <c r="O7" s="43">
        <f t="shared" si="5"/>
        <v>8960</v>
      </c>
      <c r="P7" s="43">
        <v>8960</v>
      </c>
      <c r="Q7" s="80">
        <v>8960</v>
      </c>
    </row>
    <row r="8" spans="1:17" x14ac:dyDescent="0.2">
      <c r="A8" s="13" t="s">
        <v>20</v>
      </c>
      <c r="B8" s="62"/>
      <c r="C8" s="57">
        <v>1990</v>
      </c>
      <c r="D8" s="43">
        <v>50</v>
      </c>
      <c r="E8" s="43">
        <f t="shared" si="0"/>
        <v>50</v>
      </c>
      <c r="F8" s="43">
        <v>50</v>
      </c>
      <c r="G8" s="43"/>
      <c r="H8" s="43"/>
      <c r="I8" s="43">
        <f t="shared" si="1"/>
        <v>50</v>
      </c>
      <c r="J8" s="43">
        <f t="shared" si="2"/>
        <v>50</v>
      </c>
      <c r="K8" s="43">
        <f t="shared" si="3"/>
        <v>50</v>
      </c>
      <c r="L8" s="43">
        <f t="shared" si="4"/>
        <v>50</v>
      </c>
      <c r="M8" s="44">
        <v>50</v>
      </c>
      <c r="N8" s="43">
        <v>50</v>
      </c>
      <c r="O8" s="43">
        <f t="shared" si="5"/>
        <v>50</v>
      </c>
      <c r="P8" s="43">
        <v>50</v>
      </c>
      <c r="Q8" s="80">
        <v>50</v>
      </c>
    </row>
    <row r="9" spans="1:17" x14ac:dyDescent="0.2">
      <c r="A9" s="13" t="s">
        <v>21</v>
      </c>
      <c r="B9" s="62"/>
      <c r="C9" s="57">
        <v>2002</v>
      </c>
      <c r="D9" s="43">
        <v>0</v>
      </c>
      <c r="E9" s="43">
        <f t="shared" si="0"/>
        <v>0</v>
      </c>
      <c r="F9" s="43">
        <v>0</v>
      </c>
      <c r="G9" s="43"/>
      <c r="H9" s="43"/>
      <c r="I9" s="43">
        <f t="shared" si="1"/>
        <v>0</v>
      </c>
      <c r="J9" s="43">
        <f t="shared" si="2"/>
        <v>0</v>
      </c>
      <c r="K9" s="43">
        <f t="shared" si="3"/>
        <v>0</v>
      </c>
      <c r="L9" s="43">
        <f t="shared" si="4"/>
        <v>0</v>
      </c>
      <c r="M9" s="44">
        <v>0</v>
      </c>
      <c r="N9" s="43">
        <v>0</v>
      </c>
      <c r="O9" s="43">
        <f t="shared" si="5"/>
        <v>0</v>
      </c>
      <c r="P9" s="43">
        <v>0</v>
      </c>
      <c r="Q9" s="80">
        <v>0</v>
      </c>
    </row>
    <row r="10" spans="1:17" x14ac:dyDescent="0.2">
      <c r="A10" s="13" t="s">
        <v>22</v>
      </c>
      <c r="B10" s="62"/>
      <c r="C10" s="57">
        <v>2002</v>
      </c>
      <c r="D10" s="45">
        <v>0</v>
      </c>
      <c r="E10" s="46">
        <f t="shared" si="0"/>
        <v>0</v>
      </c>
      <c r="F10" s="46">
        <v>0</v>
      </c>
      <c r="G10" s="46"/>
      <c r="H10" s="43"/>
      <c r="I10" s="43">
        <f t="shared" si="1"/>
        <v>0</v>
      </c>
      <c r="J10" s="43">
        <f t="shared" si="2"/>
        <v>0</v>
      </c>
      <c r="K10" s="43">
        <f t="shared" si="3"/>
        <v>0</v>
      </c>
      <c r="L10" s="43">
        <f t="shared" si="4"/>
        <v>0</v>
      </c>
      <c r="M10" s="44">
        <v>0</v>
      </c>
      <c r="N10" s="43">
        <v>0</v>
      </c>
      <c r="O10" s="43">
        <f t="shared" si="5"/>
        <v>0</v>
      </c>
      <c r="P10" s="43">
        <v>0</v>
      </c>
      <c r="Q10" s="80">
        <v>0</v>
      </c>
    </row>
    <row r="11" spans="1:17" x14ac:dyDescent="0.2">
      <c r="A11" s="13" t="s">
        <v>23</v>
      </c>
      <c r="B11" s="62"/>
      <c r="C11" s="57">
        <v>2008</v>
      </c>
      <c r="D11" s="45">
        <v>0</v>
      </c>
      <c r="E11" s="46">
        <f t="shared" si="0"/>
        <v>0</v>
      </c>
      <c r="F11" s="46">
        <v>0</v>
      </c>
      <c r="G11" s="46"/>
      <c r="H11" s="43"/>
      <c r="I11" s="43">
        <f t="shared" si="1"/>
        <v>0</v>
      </c>
      <c r="J11" s="43">
        <f t="shared" si="2"/>
        <v>0</v>
      </c>
      <c r="K11" s="43">
        <f t="shared" si="3"/>
        <v>0</v>
      </c>
      <c r="L11" s="43">
        <f t="shared" si="4"/>
        <v>0</v>
      </c>
      <c r="M11" s="44">
        <v>0</v>
      </c>
      <c r="N11" s="43">
        <v>0</v>
      </c>
      <c r="O11" s="43">
        <f t="shared" si="5"/>
        <v>0</v>
      </c>
      <c r="P11" s="43">
        <v>0</v>
      </c>
      <c r="Q11" s="80">
        <v>0</v>
      </c>
    </row>
    <row r="12" spans="1:17" ht="21.75" customHeight="1" x14ac:dyDescent="0.2">
      <c r="A12" s="77" t="s">
        <v>24</v>
      </c>
      <c r="B12" s="63"/>
      <c r="C12" s="22"/>
      <c r="D12" s="24"/>
      <c r="E12" s="25"/>
      <c r="F12" s="25"/>
      <c r="G12" s="25"/>
      <c r="H12" s="26"/>
      <c r="I12" s="26"/>
      <c r="J12" s="26"/>
      <c r="K12" s="26"/>
      <c r="L12" s="26"/>
      <c r="M12" s="20"/>
      <c r="N12" s="26"/>
      <c r="O12" s="26"/>
      <c r="P12" s="26"/>
      <c r="Q12" s="81"/>
    </row>
    <row r="13" spans="1:17" x14ac:dyDescent="0.2">
      <c r="A13" s="13" t="s">
        <v>25</v>
      </c>
      <c r="B13" s="62"/>
      <c r="C13" s="57" t="s">
        <v>26</v>
      </c>
      <c r="D13" s="45">
        <v>1410</v>
      </c>
      <c r="E13" s="46">
        <f t="shared" ref="E13:E19" si="6">D13*0.1</f>
        <v>141</v>
      </c>
      <c r="F13" s="46">
        <v>1410</v>
      </c>
      <c r="G13" s="47" t="s">
        <v>27</v>
      </c>
      <c r="H13" s="48"/>
      <c r="I13" s="43">
        <f>F13</f>
        <v>1410</v>
      </c>
      <c r="J13" s="43">
        <v>0</v>
      </c>
      <c r="K13" s="43">
        <v>0</v>
      </c>
      <c r="L13" s="43">
        <v>0</v>
      </c>
      <c r="M13" s="44">
        <v>0</v>
      </c>
      <c r="N13" s="43">
        <v>0</v>
      </c>
      <c r="O13" s="43">
        <v>0</v>
      </c>
      <c r="P13" s="43">
        <v>0</v>
      </c>
      <c r="Q13" s="82">
        <v>0</v>
      </c>
    </row>
    <row r="14" spans="1:17" x14ac:dyDescent="0.2">
      <c r="A14" s="13" t="s">
        <v>28</v>
      </c>
      <c r="B14" s="62"/>
      <c r="C14" s="57" t="s">
        <v>26</v>
      </c>
      <c r="D14" s="45">
        <v>11557</v>
      </c>
      <c r="E14" s="46">
        <f t="shared" si="6"/>
        <v>1155.7</v>
      </c>
      <c r="F14" s="46">
        <v>11557</v>
      </c>
      <c r="G14" s="47" t="s">
        <v>27</v>
      </c>
      <c r="H14" s="48"/>
      <c r="I14" s="43">
        <f t="shared" ref="I14:I27" si="7">F14</f>
        <v>11557</v>
      </c>
      <c r="J14" s="43">
        <v>0</v>
      </c>
      <c r="K14" s="43">
        <v>0</v>
      </c>
      <c r="L14" s="43">
        <v>0</v>
      </c>
      <c r="M14" s="44">
        <v>0</v>
      </c>
      <c r="N14" s="43">
        <v>0</v>
      </c>
      <c r="O14" s="43">
        <v>0</v>
      </c>
      <c r="P14" s="43">
        <v>0</v>
      </c>
      <c r="Q14" s="82">
        <v>0</v>
      </c>
    </row>
    <row r="15" spans="1:17" x14ac:dyDescent="0.2">
      <c r="A15" s="13" t="s">
        <v>29</v>
      </c>
      <c r="B15" s="62"/>
      <c r="C15" s="57" t="s">
        <v>26</v>
      </c>
      <c r="D15" s="45">
        <v>3948</v>
      </c>
      <c r="E15" s="46">
        <f t="shared" si="6"/>
        <v>394.8</v>
      </c>
      <c r="F15" s="46">
        <v>3948</v>
      </c>
      <c r="G15" s="46"/>
      <c r="H15" s="43"/>
      <c r="I15" s="43">
        <f t="shared" si="7"/>
        <v>3948</v>
      </c>
      <c r="J15" s="43">
        <v>0</v>
      </c>
      <c r="K15" s="43">
        <f t="shared" ref="K15:K27" si="8">I15</f>
        <v>3948</v>
      </c>
      <c r="L15" s="43">
        <v>0</v>
      </c>
      <c r="M15" s="44">
        <v>0</v>
      </c>
      <c r="N15" s="43">
        <v>3948</v>
      </c>
      <c r="O15" s="43">
        <v>0</v>
      </c>
      <c r="P15" s="43">
        <v>3948</v>
      </c>
      <c r="Q15" s="82">
        <v>0</v>
      </c>
    </row>
    <row r="16" spans="1:17" x14ac:dyDescent="0.2">
      <c r="A16" s="13" t="s">
        <v>30</v>
      </c>
      <c r="B16" s="62"/>
      <c r="C16" s="57" t="s">
        <v>26</v>
      </c>
      <c r="D16" s="45">
        <v>1422</v>
      </c>
      <c r="E16" s="46">
        <f t="shared" si="6"/>
        <v>142.20000000000002</v>
      </c>
      <c r="F16" s="46">
        <v>1422</v>
      </c>
      <c r="G16" s="46"/>
      <c r="H16" s="43"/>
      <c r="I16" s="43">
        <f t="shared" si="7"/>
        <v>1422</v>
      </c>
      <c r="J16" s="43">
        <v>0</v>
      </c>
      <c r="K16" s="43">
        <f t="shared" si="8"/>
        <v>1422</v>
      </c>
      <c r="L16" s="43">
        <v>0</v>
      </c>
      <c r="M16" s="44">
        <v>0</v>
      </c>
      <c r="N16" s="43">
        <v>1422</v>
      </c>
      <c r="O16" s="43">
        <v>0</v>
      </c>
      <c r="P16" s="43">
        <v>1422</v>
      </c>
      <c r="Q16" s="82">
        <v>0</v>
      </c>
    </row>
    <row r="17" spans="1:17" x14ac:dyDescent="0.2">
      <c r="A17" s="13" t="s">
        <v>31</v>
      </c>
      <c r="B17" s="62"/>
      <c r="C17" s="57" t="s">
        <v>26</v>
      </c>
      <c r="D17" s="45">
        <v>324</v>
      </c>
      <c r="E17" s="46">
        <f t="shared" si="6"/>
        <v>32.4</v>
      </c>
      <c r="F17" s="46">
        <v>324</v>
      </c>
      <c r="G17" s="46"/>
      <c r="H17" s="43"/>
      <c r="I17" s="43">
        <f t="shared" si="7"/>
        <v>324</v>
      </c>
      <c r="J17" s="43">
        <v>0</v>
      </c>
      <c r="K17" s="43">
        <f t="shared" si="8"/>
        <v>324</v>
      </c>
      <c r="L17" s="43">
        <v>0</v>
      </c>
      <c r="M17" s="44">
        <v>0</v>
      </c>
      <c r="N17" s="43">
        <v>324</v>
      </c>
      <c r="O17" s="43">
        <v>0</v>
      </c>
      <c r="P17" s="43">
        <v>324</v>
      </c>
      <c r="Q17" s="82">
        <v>0</v>
      </c>
    </row>
    <row r="18" spans="1:17" x14ac:dyDescent="0.2">
      <c r="A18" s="13" t="s">
        <v>32</v>
      </c>
      <c r="B18" s="62"/>
      <c r="C18" s="57" t="s">
        <v>33</v>
      </c>
      <c r="D18" s="45">
        <v>5946</v>
      </c>
      <c r="E18" s="46">
        <f t="shared" si="6"/>
        <v>594.6</v>
      </c>
      <c r="F18" s="46">
        <v>0</v>
      </c>
      <c r="G18" s="47" t="s">
        <v>34</v>
      </c>
      <c r="H18" s="48"/>
      <c r="I18" s="43">
        <f t="shared" si="7"/>
        <v>0</v>
      </c>
      <c r="J18" s="43">
        <v>0</v>
      </c>
      <c r="K18" s="43">
        <f t="shared" si="8"/>
        <v>0</v>
      </c>
      <c r="L18" s="43">
        <v>0</v>
      </c>
      <c r="M18" s="44">
        <v>0</v>
      </c>
      <c r="N18" s="43">
        <v>0</v>
      </c>
      <c r="O18" s="43">
        <v>0</v>
      </c>
      <c r="P18" s="43">
        <v>0</v>
      </c>
      <c r="Q18" s="82">
        <v>0</v>
      </c>
    </row>
    <row r="19" spans="1:17" x14ac:dyDescent="0.2">
      <c r="A19" s="13" t="s">
        <v>35</v>
      </c>
      <c r="B19" s="62"/>
      <c r="C19" s="57" t="s">
        <v>33</v>
      </c>
      <c r="D19" s="45">
        <v>4380</v>
      </c>
      <c r="E19" s="46">
        <f t="shared" si="6"/>
        <v>438</v>
      </c>
      <c r="F19" s="46">
        <v>4380</v>
      </c>
      <c r="G19" s="47" t="s">
        <v>27</v>
      </c>
      <c r="H19" s="48"/>
      <c r="I19" s="43">
        <f t="shared" si="7"/>
        <v>4380</v>
      </c>
      <c r="J19" s="43">
        <v>0</v>
      </c>
      <c r="K19" s="43">
        <v>0</v>
      </c>
      <c r="L19" s="43">
        <v>0</v>
      </c>
      <c r="M19" s="44">
        <v>0</v>
      </c>
      <c r="N19" s="43">
        <v>0</v>
      </c>
      <c r="O19" s="43">
        <v>0</v>
      </c>
      <c r="P19" s="43">
        <v>0</v>
      </c>
      <c r="Q19" s="82">
        <v>0</v>
      </c>
    </row>
    <row r="20" spans="1:17" x14ac:dyDescent="0.2">
      <c r="A20" s="13" t="s">
        <v>36</v>
      </c>
      <c r="B20" s="62"/>
      <c r="C20" s="57" t="s">
        <v>37</v>
      </c>
      <c r="D20" s="45">
        <v>8897</v>
      </c>
      <c r="E20" s="46">
        <f>D20*0.3</f>
        <v>2669.1</v>
      </c>
      <c r="F20" s="46">
        <v>8897</v>
      </c>
      <c r="G20" s="47"/>
      <c r="H20" s="48"/>
      <c r="I20" s="43">
        <f t="shared" si="7"/>
        <v>8897</v>
      </c>
      <c r="J20" s="43">
        <f>F20*0.2</f>
        <v>1779.4</v>
      </c>
      <c r="K20" s="43">
        <f t="shared" si="8"/>
        <v>8897</v>
      </c>
      <c r="L20" s="43">
        <f>I20*0.1</f>
        <v>889.7</v>
      </c>
      <c r="M20" s="50">
        <v>0</v>
      </c>
      <c r="N20" s="43">
        <v>8897</v>
      </c>
      <c r="O20" s="43">
        <v>0</v>
      </c>
      <c r="P20" s="43">
        <v>8897</v>
      </c>
      <c r="Q20" s="82">
        <v>0</v>
      </c>
    </row>
    <row r="21" spans="1:17" x14ac:dyDescent="0.2">
      <c r="A21" s="13" t="s">
        <v>28</v>
      </c>
      <c r="B21" s="62"/>
      <c r="C21" s="57" t="s">
        <v>37</v>
      </c>
      <c r="D21" s="45">
        <v>6531</v>
      </c>
      <c r="E21" s="46">
        <f>D21*0.3</f>
        <v>1959.3</v>
      </c>
      <c r="F21" s="46">
        <v>6531</v>
      </c>
      <c r="G21" s="47" t="s">
        <v>27</v>
      </c>
      <c r="H21" s="48"/>
      <c r="I21" s="43">
        <f t="shared" si="7"/>
        <v>6531</v>
      </c>
      <c r="J21" s="43">
        <f>F21*0.2</f>
        <v>1306.2</v>
      </c>
      <c r="K21" s="43">
        <v>0</v>
      </c>
      <c r="L21" s="43">
        <v>0</v>
      </c>
      <c r="M21" s="50">
        <v>0</v>
      </c>
      <c r="N21" s="43">
        <v>0</v>
      </c>
      <c r="O21" s="43">
        <v>0</v>
      </c>
      <c r="P21" s="43">
        <v>0</v>
      </c>
      <c r="Q21" s="82">
        <v>0</v>
      </c>
    </row>
    <row r="22" spans="1:17" x14ac:dyDescent="0.2">
      <c r="A22" s="13" t="s">
        <v>38</v>
      </c>
      <c r="B22" s="62"/>
      <c r="C22" s="57" t="s">
        <v>37</v>
      </c>
      <c r="D22" s="45">
        <v>3995</v>
      </c>
      <c r="E22" s="46">
        <f>D22*0.3</f>
        <v>1198.5</v>
      </c>
      <c r="F22" s="46">
        <v>0</v>
      </c>
      <c r="G22" s="47" t="s">
        <v>34</v>
      </c>
      <c r="H22" s="48"/>
      <c r="I22" s="43">
        <f t="shared" si="7"/>
        <v>0</v>
      </c>
      <c r="J22" s="43">
        <f>F22*0.2</f>
        <v>0</v>
      </c>
      <c r="K22" s="43">
        <f t="shared" si="8"/>
        <v>0</v>
      </c>
      <c r="L22" s="43">
        <f>I22*0.2</f>
        <v>0</v>
      </c>
      <c r="M22" s="50">
        <v>0</v>
      </c>
      <c r="N22" s="43">
        <v>0</v>
      </c>
      <c r="O22" s="43">
        <f>L22*0.2</f>
        <v>0</v>
      </c>
      <c r="P22" s="43">
        <v>0</v>
      </c>
      <c r="Q22" s="82">
        <v>0</v>
      </c>
    </row>
    <row r="23" spans="1:17" x14ac:dyDescent="0.2">
      <c r="A23" s="14" t="s">
        <v>39</v>
      </c>
      <c r="B23" s="64"/>
      <c r="C23" s="27" t="s">
        <v>40</v>
      </c>
      <c r="D23" s="28">
        <v>23910</v>
      </c>
      <c r="E23" s="29">
        <f>D23*0.8</f>
        <v>19128</v>
      </c>
      <c r="F23" s="29">
        <f>104439-2718</f>
        <v>101721</v>
      </c>
      <c r="G23" s="29">
        <v>70000</v>
      </c>
      <c r="H23" s="4"/>
      <c r="I23" s="4">
        <f t="shared" si="7"/>
        <v>101721</v>
      </c>
      <c r="J23" s="4">
        <f>F23*0.7</f>
        <v>71204.7</v>
      </c>
      <c r="K23" s="4">
        <f t="shared" si="8"/>
        <v>101721</v>
      </c>
      <c r="L23" s="4">
        <f>I23*0.6</f>
        <v>61032.6</v>
      </c>
      <c r="M23" s="30">
        <v>50860.5</v>
      </c>
      <c r="N23" s="4">
        <v>101721</v>
      </c>
      <c r="O23" s="4">
        <v>40688</v>
      </c>
      <c r="P23" s="4">
        <v>101721</v>
      </c>
      <c r="Q23" s="83">
        <f>P23*0.3</f>
        <v>30516.3</v>
      </c>
    </row>
    <row r="24" spans="1:17" x14ac:dyDescent="0.2">
      <c r="A24" s="13" t="s">
        <v>41</v>
      </c>
      <c r="B24" s="62"/>
      <c r="C24" s="57" t="s">
        <v>40</v>
      </c>
      <c r="D24" s="45">
        <v>500</v>
      </c>
      <c r="E24" s="46">
        <f>D24*0.8</f>
        <v>400</v>
      </c>
      <c r="F24" s="46">
        <v>500</v>
      </c>
      <c r="G24" s="46"/>
      <c r="H24" s="43"/>
      <c r="I24" s="43">
        <f t="shared" si="7"/>
        <v>500</v>
      </c>
      <c r="J24" s="43">
        <f>F24*0.7</f>
        <v>350</v>
      </c>
      <c r="K24" s="43">
        <f t="shared" si="8"/>
        <v>500</v>
      </c>
      <c r="L24" s="43">
        <f>I24*0.6</f>
        <v>300</v>
      </c>
      <c r="M24" s="51">
        <v>250</v>
      </c>
      <c r="N24" s="43">
        <v>500</v>
      </c>
      <c r="O24" s="43">
        <v>200</v>
      </c>
      <c r="P24" s="43">
        <v>500</v>
      </c>
      <c r="Q24" s="84">
        <f>P24*0.3</f>
        <v>150</v>
      </c>
    </row>
    <row r="25" spans="1:17" x14ac:dyDescent="0.2">
      <c r="A25" s="13" t="s">
        <v>39</v>
      </c>
      <c r="B25" s="62"/>
      <c r="C25" s="57" t="s">
        <v>42</v>
      </c>
      <c r="D25" s="45">
        <v>2718</v>
      </c>
      <c r="E25" s="46">
        <f>D25*0.8</f>
        <v>2174.4</v>
      </c>
      <c r="F25" s="46">
        <v>2718</v>
      </c>
      <c r="G25" s="46"/>
      <c r="H25" s="43"/>
      <c r="I25" s="43">
        <f t="shared" si="7"/>
        <v>2718</v>
      </c>
      <c r="J25" s="43">
        <f>F25*0.7</f>
        <v>1902.6</v>
      </c>
      <c r="K25" s="43">
        <f t="shared" si="8"/>
        <v>2718</v>
      </c>
      <c r="L25" s="43">
        <f>I25*0.6</f>
        <v>1630.8</v>
      </c>
      <c r="M25" s="51">
        <v>1359</v>
      </c>
      <c r="N25" s="43">
        <v>2718</v>
      </c>
      <c r="O25" s="43">
        <v>1087</v>
      </c>
      <c r="P25" s="43">
        <v>2718</v>
      </c>
      <c r="Q25" s="84">
        <f>P25*0.3</f>
        <v>815.4</v>
      </c>
    </row>
    <row r="26" spans="1:17" x14ac:dyDescent="0.2">
      <c r="A26" s="13" t="s">
        <v>32</v>
      </c>
      <c r="B26" s="62"/>
      <c r="C26" s="57" t="s">
        <v>43</v>
      </c>
      <c r="D26" s="45">
        <v>28325</v>
      </c>
      <c r="E26" s="46">
        <v>28325</v>
      </c>
      <c r="F26" s="46">
        <v>28325</v>
      </c>
      <c r="G26" s="46"/>
      <c r="H26" s="43"/>
      <c r="I26" s="43">
        <f t="shared" si="7"/>
        <v>28325</v>
      </c>
      <c r="J26" s="43">
        <f>F26*0.9</f>
        <v>25492.5</v>
      </c>
      <c r="K26" s="43">
        <f t="shared" si="8"/>
        <v>28325</v>
      </c>
      <c r="L26" s="43">
        <f>I26*0.8</f>
        <v>22660</v>
      </c>
      <c r="M26" s="51">
        <v>19827.5</v>
      </c>
      <c r="N26" s="43">
        <v>28325</v>
      </c>
      <c r="O26" s="43">
        <v>16995</v>
      </c>
      <c r="P26" s="43">
        <v>28325</v>
      </c>
      <c r="Q26" s="84">
        <f>P26*0.5</f>
        <v>14162.5</v>
      </c>
    </row>
    <row r="27" spans="1:17" x14ac:dyDescent="0.2">
      <c r="A27" s="13" t="s">
        <v>44</v>
      </c>
      <c r="B27" s="62"/>
      <c r="C27" s="57" t="s">
        <v>43</v>
      </c>
      <c r="D27" s="45">
        <f>53903-41102</f>
        <v>12801</v>
      </c>
      <c r="E27" s="46">
        <v>12801</v>
      </c>
      <c r="F27" s="46">
        <v>53903</v>
      </c>
      <c r="G27" s="46">
        <v>41102</v>
      </c>
      <c r="H27" s="43"/>
      <c r="I27" s="43">
        <f t="shared" si="7"/>
        <v>53903</v>
      </c>
      <c r="J27" s="43">
        <f>F27*0.9</f>
        <v>48512.700000000004</v>
      </c>
      <c r="K27" s="43">
        <f t="shared" si="8"/>
        <v>53903</v>
      </c>
      <c r="L27" s="43">
        <f>I27*0.8</f>
        <v>43122.400000000001</v>
      </c>
      <c r="M27" s="51">
        <v>37732.1</v>
      </c>
      <c r="N27" s="43">
        <v>53903</v>
      </c>
      <c r="O27" s="43">
        <v>32342</v>
      </c>
      <c r="P27" s="43">
        <v>53903</v>
      </c>
      <c r="Q27" s="84">
        <f>P27*0.5</f>
        <v>26951.5</v>
      </c>
    </row>
    <row r="28" spans="1:17" x14ac:dyDescent="0.2">
      <c r="A28" s="15" t="s">
        <v>45</v>
      </c>
      <c r="B28" s="65"/>
      <c r="C28" s="58" t="s">
        <v>46</v>
      </c>
      <c r="D28" s="52"/>
      <c r="E28" s="53"/>
      <c r="F28" s="53"/>
      <c r="G28" s="53"/>
      <c r="H28" s="53"/>
      <c r="I28" s="53">
        <v>727</v>
      </c>
      <c r="J28" s="53">
        <v>727</v>
      </c>
      <c r="K28" s="53">
        <f>I28</f>
        <v>727</v>
      </c>
      <c r="L28" s="53">
        <f>I28*0.9</f>
        <v>654.30000000000007</v>
      </c>
      <c r="M28" s="51">
        <v>581.6</v>
      </c>
      <c r="N28" s="53">
        <v>727</v>
      </c>
      <c r="O28" s="53">
        <v>509</v>
      </c>
      <c r="P28" s="53">
        <v>727</v>
      </c>
      <c r="Q28" s="85">
        <f>P28*0.6</f>
        <v>436.2</v>
      </c>
    </row>
    <row r="29" spans="1:17" x14ac:dyDescent="0.2">
      <c r="A29" s="16" t="s">
        <v>47</v>
      </c>
      <c r="B29" s="66"/>
      <c r="C29" s="59" t="s">
        <v>48</v>
      </c>
      <c r="D29" s="54"/>
      <c r="E29" s="55"/>
      <c r="F29" s="55"/>
      <c r="G29" s="55"/>
      <c r="H29" s="55"/>
      <c r="I29" s="55"/>
      <c r="J29" s="55"/>
      <c r="K29" s="55">
        <v>71131</v>
      </c>
      <c r="L29" s="55">
        <f>K29</f>
        <v>71131</v>
      </c>
      <c r="M29" s="51">
        <v>64017.9</v>
      </c>
      <c r="N29" s="55">
        <v>71131</v>
      </c>
      <c r="O29" s="55">
        <v>56905</v>
      </c>
      <c r="P29" s="55">
        <v>71131</v>
      </c>
      <c r="Q29" s="86">
        <f>P29*0.7</f>
        <v>49791.7</v>
      </c>
    </row>
    <row r="30" spans="1:17" s="6" customFormat="1" x14ac:dyDescent="0.2">
      <c r="A30" s="87" t="s">
        <v>49</v>
      </c>
      <c r="B30" s="67"/>
      <c r="C30" s="60" t="s">
        <v>50</v>
      </c>
      <c r="D30" s="49"/>
      <c r="E30" s="49"/>
      <c r="F30" s="49"/>
      <c r="G30" s="49"/>
      <c r="H30" s="49"/>
      <c r="I30" s="49"/>
      <c r="J30" s="49"/>
      <c r="K30" s="49"/>
      <c r="L30" s="49"/>
      <c r="M30" s="56"/>
      <c r="N30" s="49">
        <v>3567</v>
      </c>
      <c r="O30" s="49">
        <v>3210</v>
      </c>
      <c r="P30" s="43">
        <v>3567</v>
      </c>
      <c r="Q30" s="84">
        <f>P30*0.8</f>
        <v>2853.6000000000004</v>
      </c>
    </row>
    <row r="31" spans="1:17" s="6" customFormat="1" x14ac:dyDescent="0.2">
      <c r="A31" s="90" t="s">
        <v>64</v>
      </c>
      <c r="B31" s="91"/>
      <c r="C31" s="92" t="s">
        <v>65</v>
      </c>
      <c r="D31" s="49"/>
      <c r="E31" s="49"/>
      <c r="F31" s="49"/>
      <c r="G31" s="49"/>
      <c r="H31" s="49"/>
      <c r="I31" s="49"/>
      <c r="J31" s="49"/>
      <c r="K31" s="49"/>
      <c r="L31" s="49"/>
      <c r="M31" s="56"/>
      <c r="N31" s="49"/>
      <c r="O31" s="49"/>
      <c r="P31" s="43">
        <v>161926</v>
      </c>
      <c r="Q31" s="93">
        <v>170145</v>
      </c>
    </row>
    <row r="32" spans="1:17" x14ac:dyDescent="0.2">
      <c r="A32" s="79"/>
      <c r="B32" s="69"/>
      <c r="C32" s="70"/>
      <c r="D32" s="71"/>
      <c r="E32" s="71"/>
      <c r="F32" s="71"/>
      <c r="G32" s="71"/>
      <c r="H32" s="71"/>
      <c r="I32" s="71"/>
      <c r="J32" s="71"/>
      <c r="K32" s="71"/>
      <c r="L32" s="71"/>
      <c r="M32" s="72"/>
      <c r="N32" s="71"/>
      <c r="O32" s="71"/>
      <c r="P32" s="71"/>
      <c r="Q32" s="88"/>
    </row>
    <row r="33" spans="1:17" x14ac:dyDescent="0.2">
      <c r="A33" s="13"/>
      <c r="B33" s="1"/>
      <c r="C33" s="7"/>
      <c r="D33" s="2">
        <f>SUM(D4:D29)</f>
        <v>137617</v>
      </c>
      <c r="E33" s="2">
        <f>SUM(E4:E29)</f>
        <v>92507</v>
      </c>
      <c r="F33" s="2">
        <f>SUM(F4:F29)</f>
        <v>246589</v>
      </c>
      <c r="G33" s="2"/>
      <c r="H33" s="2"/>
      <c r="I33" s="2">
        <f>SUM(I4:I29)</f>
        <v>247316</v>
      </c>
      <c r="J33" s="2">
        <f>SUM(J4:J29)</f>
        <v>172228.1</v>
      </c>
      <c r="K33" s="2">
        <f>SUM(K4:K29)</f>
        <v>294569</v>
      </c>
      <c r="L33" s="2">
        <f>SUM(L4:L29)</f>
        <v>222373.8</v>
      </c>
      <c r="M33" s="2">
        <f>SUM(M4:M29)</f>
        <v>195581.6</v>
      </c>
      <c r="N33" s="2">
        <f>SUM(N4:N30)</f>
        <v>298136</v>
      </c>
      <c r="O33" s="2">
        <f>SUM(O4:O30)</f>
        <v>172889</v>
      </c>
      <c r="P33" s="2">
        <f>SUM(P4:P31)</f>
        <v>460062</v>
      </c>
      <c r="Q33" s="94">
        <f>SUM(Q4:Q31)</f>
        <v>316775.2</v>
      </c>
    </row>
    <row r="34" spans="1:17" ht="13.5" thickBot="1" x14ac:dyDescent="0.25">
      <c r="A34" s="17"/>
      <c r="B34" s="18"/>
      <c r="C34" s="19"/>
      <c r="D34" s="9"/>
      <c r="E34" s="9"/>
      <c r="F34" s="9"/>
      <c r="G34" s="9"/>
      <c r="H34" s="9"/>
      <c r="I34" s="9"/>
      <c r="J34" s="9"/>
      <c r="K34" s="9"/>
      <c r="L34" s="9"/>
      <c r="M34" s="9"/>
      <c r="N34" s="9"/>
      <c r="O34" s="89"/>
      <c r="P34" s="9"/>
      <c r="Q34" s="10"/>
    </row>
    <row r="35" spans="1:17" x14ac:dyDescent="0.2">
      <c r="A35" s="1" t="s">
        <v>51</v>
      </c>
      <c r="B35" s="1"/>
      <c r="C35" s="7"/>
      <c r="D35" s="1"/>
      <c r="E35" s="1"/>
      <c r="F35" s="1"/>
      <c r="G35" s="1"/>
      <c r="H35" s="1"/>
      <c r="I35" s="1"/>
      <c r="J35" s="1"/>
      <c r="K35" s="1"/>
      <c r="L35" s="1"/>
      <c r="M35" s="1"/>
      <c r="N35" s="1"/>
      <c r="O35" s="12"/>
      <c r="P35" s="12"/>
      <c r="Q35" s="12"/>
    </row>
    <row r="36" spans="1:17" x14ac:dyDescent="0.2">
      <c r="A36" s="1"/>
      <c r="B36" s="1"/>
      <c r="C36" s="7"/>
      <c r="D36" s="1"/>
      <c r="E36" s="1"/>
      <c r="F36" s="1"/>
      <c r="G36" s="1"/>
      <c r="H36" s="1"/>
      <c r="I36" s="1"/>
      <c r="J36" s="1"/>
      <c r="K36" s="1"/>
      <c r="L36" s="1"/>
      <c r="M36" s="1"/>
      <c r="N36" s="1"/>
      <c r="O36" s="23"/>
      <c r="P36" s="23"/>
      <c r="Q36" s="12"/>
    </row>
    <row r="37" spans="1:17" x14ac:dyDescent="0.2">
      <c r="A37" s="1" t="s">
        <v>52</v>
      </c>
      <c r="B37" s="1" t="s">
        <v>53</v>
      </c>
      <c r="C37" s="32"/>
      <c r="D37" s="1"/>
      <c r="E37" s="1"/>
      <c r="F37" s="1"/>
      <c r="G37" s="1"/>
      <c r="H37" s="1"/>
      <c r="I37" s="1"/>
      <c r="J37" s="1"/>
      <c r="K37" s="1"/>
      <c r="L37" s="1"/>
      <c r="M37" s="1"/>
      <c r="N37" s="1"/>
      <c r="O37" s="12"/>
      <c r="P37" s="12"/>
      <c r="Q37" s="12"/>
    </row>
    <row r="38" spans="1:17" x14ac:dyDescent="0.2">
      <c r="A38" s="1" t="s">
        <v>54</v>
      </c>
      <c r="B38" s="33" t="s">
        <v>55</v>
      </c>
      <c r="C38" s="34"/>
      <c r="D38" s="3"/>
      <c r="E38" s="3"/>
      <c r="F38" s="3"/>
      <c r="G38" s="3"/>
      <c r="H38" s="3"/>
      <c r="I38" s="3"/>
      <c r="J38" s="3"/>
      <c r="K38" s="3"/>
      <c r="L38" s="3"/>
      <c r="M38" s="3"/>
      <c r="N38" s="3"/>
      <c r="O38" s="33"/>
      <c r="P38" s="33"/>
      <c r="Q38" s="33"/>
    </row>
    <row r="39" spans="1:17" x14ac:dyDescent="0.2">
      <c r="A39" s="1"/>
      <c r="B39" s="3" t="s">
        <v>56</v>
      </c>
      <c r="C39" s="27"/>
      <c r="D39" s="3"/>
      <c r="E39" s="3"/>
      <c r="F39" s="3"/>
      <c r="G39" s="3"/>
      <c r="H39" s="3"/>
      <c r="I39" s="3"/>
      <c r="J39" s="3"/>
      <c r="K39" s="3"/>
      <c r="L39" s="3"/>
      <c r="M39" s="3"/>
      <c r="N39" s="3"/>
      <c r="O39" s="33"/>
      <c r="P39" s="33"/>
      <c r="Q39" s="33"/>
    </row>
    <row r="40" spans="1:17" x14ac:dyDescent="0.2">
      <c r="A40" s="1"/>
      <c r="B40" s="5" t="s">
        <v>57</v>
      </c>
      <c r="C40" s="31"/>
      <c r="D40" s="5"/>
      <c r="E40" s="5"/>
      <c r="F40" s="5"/>
      <c r="G40" s="5"/>
      <c r="H40" s="5"/>
      <c r="I40" s="5"/>
      <c r="J40" s="5"/>
      <c r="K40" s="5"/>
      <c r="L40" s="5"/>
      <c r="M40" s="5"/>
      <c r="N40" s="5"/>
      <c r="O40" s="35"/>
      <c r="P40" s="35"/>
      <c r="Q40" s="35"/>
    </row>
    <row r="41" spans="1:17" x14ac:dyDescent="0.2">
      <c r="A41" s="12"/>
      <c r="B41" s="36" t="s">
        <v>58</v>
      </c>
      <c r="C41" s="37"/>
      <c r="D41" s="38"/>
      <c r="E41" s="38"/>
      <c r="F41" s="38"/>
      <c r="G41" s="38"/>
      <c r="H41" s="38"/>
      <c r="I41" s="38"/>
      <c r="J41" s="38"/>
      <c r="K41" s="38"/>
      <c r="L41" s="38"/>
      <c r="M41" s="38"/>
      <c r="N41" s="38"/>
      <c r="O41" s="38"/>
      <c r="P41" s="38"/>
      <c r="Q41" s="38"/>
    </row>
    <row r="42" spans="1:17" x14ac:dyDescent="0.2">
      <c r="A42" s="12"/>
      <c r="B42" s="30" t="s">
        <v>59</v>
      </c>
      <c r="C42" s="39"/>
      <c r="D42" s="30"/>
      <c r="E42" s="30"/>
      <c r="F42" s="30"/>
      <c r="G42" s="30"/>
      <c r="H42" s="30"/>
      <c r="I42" s="30"/>
      <c r="J42" s="30"/>
      <c r="K42" s="30"/>
      <c r="L42" s="30"/>
      <c r="M42" s="30"/>
      <c r="N42" s="30"/>
      <c r="O42" s="30"/>
      <c r="P42" s="30"/>
      <c r="Q42" s="30"/>
    </row>
    <row r="43" spans="1:17" x14ac:dyDescent="0.2">
      <c r="A43" t="s">
        <v>66</v>
      </c>
      <c r="B43" t="s">
        <v>67</v>
      </c>
    </row>
    <row r="63" spans="4:11" x14ac:dyDescent="0.2">
      <c r="D63" s="99" t="s">
        <v>60</v>
      </c>
      <c r="E63" s="99"/>
      <c r="F63" s="99"/>
      <c r="G63" s="99"/>
      <c r="H63" s="99"/>
      <c r="I63" s="99"/>
      <c r="J63" s="99"/>
      <c r="K63" s="99"/>
    </row>
  </sheetData>
  <mergeCells count="2">
    <mergeCell ref="A1:L1"/>
    <mergeCell ref="D63:K63"/>
  </mergeCells>
  <pageMargins left="0.70866141732283472" right="0.70866141732283472" top="0.74803149606299213" bottom="0.74803149606299213" header="0.31496062992125984" footer="0.31496062992125984"/>
  <pageSetup paperSize="9"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Schedule 31 Mar 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dc:creator>
  <cp:lastModifiedBy>Tim</cp:lastModifiedBy>
  <cp:lastPrinted>2015-04-18T12:26:46Z</cp:lastPrinted>
  <dcterms:created xsi:type="dcterms:W3CDTF">2015-04-09T06:03:47Z</dcterms:created>
  <dcterms:modified xsi:type="dcterms:W3CDTF">2015-04-19T06:36:39Z</dcterms:modified>
</cp:coreProperties>
</file>