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m\Documents\Lytchett PC\Finance &amp; General Purposes Committee\Minutes\"/>
    </mc:Choice>
  </mc:AlternateContent>
  <bookViews>
    <workbookView xWindow="0" yWindow="0" windowWidth="20490" windowHeight="9915"/>
  </bookViews>
  <sheets>
    <sheet name="Recon 31 Mar 18 " sheetId="1" r:id="rId1"/>
  </sheets>
  <definedNames>
    <definedName name="_xlnm.Print_Area" localSheetId="0">'Recon 31 Mar 18 '!$A$1:$J$50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J31" i="1"/>
  <c r="G31" i="1"/>
  <c r="C28" i="1"/>
  <c r="B22" i="1"/>
  <c r="C23" i="1" s="1"/>
  <c r="D46" i="1" s="1"/>
  <c r="J11" i="1"/>
  <c r="G11" i="1"/>
  <c r="C11" i="1"/>
  <c r="C3" i="1"/>
  <c r="D14" i="1" s="1"/>
  <c r="D49" i="1" s="1"/>
  <c r="B2" i="1"/>
</calcChain>
</file>

<file path=xl/sharedStrings.xml><?xml version="1.0" encoding="utf-8"?>
<sst xmlns="http://schemas.openxmlformats.org/spreadsheetml/2006/main" count="72" uniqueCount="62">
  <si>
    <t>Balance as at 1st April 2017</t>
  </si>
  <si>
    <t>Prior year receipts - 29 Mar 2017</t>
  </si>
  <si>
    <t>Receipts per accounts</t>
  </si>
  <si>
    <t>Budget comparison</t>
  </si>
  <si>
    <t>Prior year comparison</t>
  </si>
  <si>
    <t>Payments per accounts (incl VAT)</t>
  </si>
  <si>
    <t>Budget 2017/18</t>
  </si>
  <si>
    <t>Actual - 29 Mar 2017</t>
  </si>
  <si>
    <t>ADMIN</t>
  </si>
  <si>
    <r>
      <t xml:space="preserve">ADMIN </t>
    </r>
    <r>
      <rPr>
        <b/>
        <sz val="10"/>
        <color indexed="10"/>
        <rFont val="Arial"/>
        <family val="2"/>
      </rPr>
      <t>*</t>
    </r>
  </si>
  <si>
    <t>ALLOTMENTS</t>
  </si>
  <si>
    <t>BURIAL GROUND</t>
  </si>
  <si>
    <t>OPEN SPACES</t>
  </si>
  <si>
    <r>
      <t xml:space="preserve">OPEN SPACES </t>
    </r>
    <r>
      <rPr>
        <b/>
        <sz val="10"/>
        <color indexed="10"/>
        <rFont val="Arial"/>
        <family val="2"/>
      </rPr>
      <t>**</t>
    </r>
  </si>
  <si>
    <t>GRANTS</t>
  </si>
  <si>
    <t>Exceptionals in 2017/18</t>
  </si>
  <si>
    <t>Exceptionals in 2016 /17</t>
  </si>
  <si>
    <t xml:space="preserve">£13800 Pru investment </t>
  </si>
  <si>
    <t>*</t>
  </si>
  <si>
    <t>£24700 toilets project</t>
  </si>
  <si>
    <t>£4800 Rocket Park fence &amp; gates</t>
  </si>
  <si>
    <t xml:space="preserve">£44500 Pru investment </t>
  </si>
  <si>
    <t>Bank Balances as at 8 Mar 2018</t>
  </si>
  <si>
    <t>£1325 Rocket Park, fence doubling</t>
  </si>
  <si>
    <t>**</t>
  </si>
  <si>
    <t>£5100 Height barriers</t>
  </si>
  <si>
    <t>Santander Business Direct Saver A/C</t>
  </si>
  <si>
    <t>£1320 Libray Walk hedge clearance</t>
  </si>
  <si>
    <t>£3033 Huck swinger</t>
  </si>
  <si>
    <t>Santander Curr A/C</t>
  </si>
  <si>
    <t>£610 record roundabout levelling</t>
  </si>
  <si>
    <t>Total £77,333</t>
  </si>
  <si>
    <t>HSBC Community Savings A/C</t>
  </si>
  <si>
    <t>and clearance bundary at Foxhills OS</t>
  </si>
  <si>
    <t>HSBC Community A/C</t>
  </si>
  <si>
    <t>Total £21,855</t>
  </si>
  <si>
    <t>Prudential investment</t>
  </si>
  <si>
    <t>Plus credits not shown</t>
  </si>
  <si>
    <t>Payroll adjust (overpayment on SO 2016/17)</t>
  </si>
  <si>
    <t xml:space="preserve">CIL Monies recived </t>
  </si>
  <si>
    <t>CIL Money expenditure</t>
  </si>
  <si>
    <t xml:space="preserve">Rocket park fence &amp; gates. </t>
  </si>
  <si>
    <t>Less cheques not presented</t>
  </si>
  <si>
    <t>21/2/18 &amp; 28/3/18</t>
  </si>
  <si>
    <t>Library Walk upgrading</t>
  </si>
  <si>
    <t>508 Donation to PPAC</t>
  </si>
  <si>
    <t>Total CIL rec'd</t>
  </si>
  <si>
    <t>Total CIL Spent</t>
  </si>
  <si>
    <t>721 R Thynne, Allot rental refund</t>
  </si>
  <si>
    <t>738 DCC</t>
  </si>
  <si>
    <t>739 T Homer</t>
  </si>
  <si>
    <t>740 Idverde Ltd</t>
  </si>
  <si>
    <t>741 RP&amp;SA Ball</t>
  </si>
  <si>
    <t>742 Churches Fire Security</t>
  </si>
  <si>
    <t xml:space="preserve">743 BT </t>
  </si>
  <si>
    <t>744 Printerbase Ltd</t>
  </si>
  <si>
    <t>745 Jurassic Computers</t>
  </si>
  <si>
    <t>746 Anglebury Press</t>
  </si>
  <si>
    <t>747 LM Village Hall</t>
  </si>
  <si>
    <t>748 J Clark</t>
  </si>
  <si>
    <t>749 WT Doe Tree Surgeon Ltd</t>
  </si>
  <si>
    <t>Discrepancy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</si>
</sst>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&quot;£&quot;#,##0"/>
    <numFmt numFmtId="166" formatCode="dd/mm/yyyy;@"/>
  </numFmts>
  <fonts count="8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/>
    <xf numFmtId="44" fontId="2" fillId="0" borderId="0" xfId="2" applyFont="1" applyFill="1"/>
    <xf numFmtId="44" fontId="0" fillId="0" borderId="0" xfId="1" applyFont="1"/>
    <xf numFmtId="44" fontId="2" fillId="0" borderId="0" xfId="2"/>
    <xf numFmtId="0" fontId="3" fillId="0" borderId="0" xfId="0" applyFont="1" applyFill="1"/>
    <xf numFmtId="0" fontId="0" fillId="0" borderId="0" xfId="0" applyFill="1"/>
    <xf numFmtId="44" fontId="2" fillId="0" borderId="0" xfId="1" applyFont="1" applyFill="1"/>
    <xf numFmtId="44" fontId="0" fillId="0" borderId="0" xfId="1" applyFont="1" applyFill="1"/>
    <xf numFmtId="16" fontId="0" fillId="0" borderId="0" xfId="0" applyNumberFormat="1"/>
    <xf numFmtId="44" fontId="4" fillId="0" borderId="0" xfId="1" applyFont="1" applyFill="1"/>
    <xf numFmtId="0" fontId="3" fillId="0" borderId="0" xfId="0" applyFont="1"/>
    <xf numFmtId="0" fontId="0" fillId="0" borderId="0" xfId="0" applyFill="1" applyAlignment="1">
      <alignment horizontal="left"/>
    </xf>
    <xf numFmtId="0" fontId="4" fillId="0" borderId="0" xfId="0" applyFont="1"/>
    <xf numFmtId="0" fontId="4" fillId="0" borderId="0" xfId="0" applyFont="1" applyFill="1"/>
    <xf numFmtId="44" fontId="0" fillId="0" borderId="0" xfId="0" applyNumberFormat="1" applyFill="1"/>
    <xf numFmtId="164" fontId="0" fillId="0" borderId="0" xfId="0" applyNumberFormat="1"/>
    <xf numFmtId="44" fontId="0" fillId="0" borderId="0" xfId="0" applyNumberFormat="1"/>
    <xf numFmtId="164" fontId="2" fillId="0" borderId="0" xfId="0" applyNumberFormat="1" applyFont="1"/>
    <xf numFmtId="4" fontId="0" fillId="0" borderId="0" xfId="0" applyNumberFormat="1" applyAlignment="1">
      <alignment horizontal="right"/>
    </xf>
    <xf numFmtId="0" fontId="4" fillId="0" borderId="0" xfId="0" applyFont="1" applyFill="1" applyAlignment="1">
      <alignment horizontal="left"/>
    </xf>
    <xf numFmtId="165" fontId="4" fillId="0" borderId="0" xfId="0" applyNumberFormat="1" applyFont="1"/>
    <xf numFmtId="164" fontId="4" fillId="0" borderId="0" xfId="0" applyNumberFormat="1" applyFont="1"/>
    <xf numFmtId="2" fontId="4" fillId="0" borderId="0" xfId="0" applyNumberFormat="1" applyFont="1"/>
    <xf numFmtId="44" fontId="4" fillId="0" borderId="0" xfId="0" applyNumberFormat="1" applyFont="1"/>
    <xf numFmtId="44" fontId="2" fillId="0" borderId="0" xfId="0" applyNumberFormat="1" applyFont="1"/>
    <xf numFmtId="0" fontId="2" fillId="0" borderId="0" xfId="0" applyFont="1"/>
    <xf numFmtId="0" fontId="6" fillId="0" borderId="0" xfId="0" applyFont="1"/>
    <xf numFmtId="0" fontId="2" fillId="0" borderId="0" xfId="0" applyFont="1" applyFill="1" applyBorder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44" fontId="2" fillId="0" borderId="0" xfId="2" applyFill="1"/>
    <xf numFmtId="0" fontId="7" fillId="0" borderId="0" xfId="0" applyFont="1" applyFill="1"/>
    <xf numFmtId="0" fontId="0" fillId="0" borderId="0" xfId="0" applyAlignment="1">
      <alignment horizontal="left"/>
    </xf>
    <xf numFmtId="0" fontId="2" fillId="0" borderId="0" xfId="0" applyFont="1" applyFill="1" applyAlignment="1">
      <alignment horizontal="right"/>
    </xf>
    <xf numFmtId="44" fontId="2" fillId="0" borderId="0" xfId="1" applyFont="1"/>
    <xf numFmtId="44" fontId="4" fillId="0" borderId="0" xfId="1" applyFont="1" applyFill="1" applyAlignment="1">
      <alignment horizontal="left"/>
    </xf>
    <xf numFmtId="0" fontId="4" fillId="0" borderId="0" xfId="0" applyFont="1" applyAlignment="1">
      <alignment horizontal="left"/>
    </xf>
    <xf numFmtId="166" fontId="0" fillId="0" borderId="0" xfId="0" applyNumberFormat="1"/>
    <xf numFmtId="166" fontId="2" fillId="0" borderId="0" xfId="1" applyNumberFormat="1" applyFont="1" applyFill="1"/>
    <xf numFmtId="15" fontId="0" fillId="0" borderId="0" xfId="0" applyNumberFormat="1"/>
    <xf numFmtId="14" fontId="0" fillId="0" borderId="0" xfId="0" applyNumberFormat="1"/>
    <xf numFmtId="8" fontId="0" fillId="0" borderId="0" xfId="0" applyNumberFormat="1"/>
    <xf numFmtId="0" fontId="2" fillId="0" borderId="0" xfId="0" applyFont="1" applyAlignment="1">
      <alignment horizontal="right"/>
    </xf>
    <xf numFmtId="44" fontId="4" fillId="0" borderId="0" xfId="1" applyFont="1"/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view="pageLayout" zoomScaleNormal="100" workbookViewId="0">
      <selection activeCell="I30" sqref="I30:K31"/>
    </sheetView>
  </sheetViews>
  <sheetFormatPr defaultRowHeight="12.75" x14ac:dyDescent="0.2"/>
  <cols>
    <col min="1" max="1" width="38.42578125" customWidth="1"/>
    <col min="2" max="2" width="15.42578125" customWidth="1"/>
    <col min="3" max="3" width="13.5703125" customWidth="1"/>
    <col min="4" max="4" width="12.85546875" customWidth="1"/>
    <col min="5" max="5" width="2.28515625" customWidth="1"/>
    <col min="6" max="6" width="17.140625" customWidth="1"/>
    <col min="7" max="7" width="12" customWidth="1"/>
    <col min="8" max="8" width="2.42578125" customWidth="1"/>
    <col min="9" max="9" width="15.7109375" customWidth="1"/>
    <col min="10" max="10" width="13.85546875" customWidth="1"/>
  </cols>
  <sheetData>
    <row r="1" spans="1:12" x14ac:dyDescent="0.2">
      <c r="A1" s="1" t="s">
        <v>0</v>
      </c>
      <c r="B1" s="2">
        <v>243834.77000000002</v>
      </c>
      <c r="C1" s="3"/>
      <c r="D1" s="4"/>
      <c r="I1" s="5" t="s">
        <v>1</v>
      </c>
    </row>
    <row r="2" spans="1:12" x14ac:dyDescent="0.2">
      <c r="A2" s="6" t="s">
        <v>2</v>
      </c>
      <c r="B2" s="7">
        <f>SUM(86238.28+13800)</f>
        <v>100038.28</v>
      </c>
      <c r="C2" s="8"/>
      <c r="D2" s="9"/>
      <c r="I2" s="7">
        <v>116852.39</v>
      </c>
    </row>
    <row r="3" spans="1:12" x14ac:dyDescent="0.2">
      <c r="A3" s="6"/>
      <c r="B3" s="6"/>
      <c r="C3" s="10">
        <f>B1+B2</f>
        <v>343873.05000000005</v>
      </c>
      <c r="I3" s="6"/>
    </row>
    <row r="4" spans="1:12" x14ac:dyDescent="0.2">
      <c r="A4" s="6"/>
      <c r="B4" s="8"/>
      <c r="C4" s="8"/>
      <c r="F4" s="11" t="s">
        <v>3</v>
      </c>
      <c r="I4" s="5" t="s">
        <v>4</v>
      </c>
    </row>
    <row r="5" spans="1:12" x14ac:dyDescent="0.2">
      <c r="A5" s="12" t="s">
        <v>5</v>
      </c>
      <c r="B5" s="8"/>
      <c r="C5" s="8"/>
      <c r="E5" s="13"/>
      <c r="F5" s="13" t="s">
        <v>6</v>
      </c>
      <c r="H5" s="13"/>
      <c r="I5" s="14" t="s">
        <v>7</v>
      </c>
    </row>
    <row r="6" spans="1:12" x14ac:dyDescent="0.2">
      <c r="A6" s="14" t="s">
        <v>8</v>
      </c>
      <c r="B6" s="15">
        <v>46449.820000000022</v>
      </c>
      <c r="C6" s="8"/>
      <c r="D6" s="9"/>
      <c r="E6" s="16"/>
      <c r="F6" s="14" t="s">
        <v>8</v>
      </c>
      <c r="G6">
        <v>29510</v>
      </c>
      <c r="H6" s="17"/>
      <c r="I6" s="14" t="s">
        <v>9</v>
      </c>
      <c r="J6" s="18">
        <v>95521.71</v>
      </c>
      <c r="L6" s="19"/>
    </row>
    <row r="7" spans="1:12" x14ac:dyDescent="0.2">
      <c r="A7" s="14" t="s">
        <v>10</v>
      </c>
      <c r="B7" s="7">
        <v>495.08</v>
      </c>
      <c r="C7" s="8"/>
      <c r="D7" s="9"/>
      <c r="E7" s="16"/>
      <c r="F7" s="14" t="s">
        <v>10</v>
      </c>
      <c r="G7">
        <v>700</v>
      </c>
      <c r="H7" s="3"/>
      <c r="I7" s="14" t="s">
        <v>10</v>
      </c>
      <c r="J7" s="18">
        <v>779.5</v>
      </c>
      <c r="L7" s="19"/>
    </row>
    <row r="8" spans="1:12" x14ac:dyDescent="0.2">
      <c r="A8" s="14" t="s">
        <v>11</v>
      </c>
      <c r="B8" s="7">
        <v>4580.28</v>
      </c>
      <c r="C8" s="8"/>
      <c r="D8" s="9"/>
      <c r="E8" s="16"/>
      <c r="F8" s="14" t="s">
        <v>11</v>
      </c>
      <c r="G8">
        <v>4500</v>
      </c>
      <c r="H8" s="3"/>
      <c r="I8" s="14" t="s">
        <v>11</v>
      </c>
      <c r="J8" s="18">
        <v>4711.53</v>
      </c>
      <c r="L8" s="19"/>
    </row>
    <row r="9" spans="1:12" x14ac:dyDescent="0.2">
      <c r="A9" s="14" t="s">
        <v>12</v>
      </c>
      <c r="B9" s="7">
        <v>25713.13</v>
      </c>
      <c r="C9" s="8"/>
      <c r="D9" s="9"/>
      <c r="E9" s="16"/>
      <c r="F9" s="14" t="s">
        <v>12</v>
      </c>
      <c r="G9">
        <v>19350</v>
      </c>
      <c r="H9" s="3"/>
      <c r="I9" s="14" t="s">
        <v>13</v>
      </c>
      <c r="J9" s="18">
        <v>28532.949999999993</v>
      </c>
      <c r="L9" s="19"/>
    </row>
    <row r="10" spans="1:12" x14ac:dyDescent="0.2">
      <c r="A10" s="14" t="s">
        <v>14</v>
      </c>
      <c r="B10" s="7">
        <v>4626.1000000000004</v>
      </c>
      <c r="C10" s="8"/>
      <c r="D10" s="9"/>
      <c r="E10" s="16"/>
      <c r="F10" s="14" t="s">
        <v>14</v>
      </c>
      <c r="G10">
        <v>6400</v>
      </c>
      <c r="H10" s="3"/>
      <c r="I10" s="14" t="s">
        <v>14</v>
      </c>
      <c r="J10" s="18">
        <v>4100</v>
      </c>
      <c r="L10" s="19"/>
    </row>
    <row r="11" spans="1:12" x14ac:dyDescent="0.2">
      <c r="A11" s="20"/>
      <c r="B11" s="8"/>
      <c r="C11" s="10">
        <f>B6+B7+B8+B9+B10</f>
        <v>81864.410000000033</v>
      </c>
      <c r="D11" s="9"/>
      <c r="E11" s="16"/>
      <c r="F11" s="13"/>
      <c r="G11" s="21">
        <f>SUM(G6:G10)</f>
        <v>60460</v>
      </c>
      <c r="H11" s="3"/>
      <c r="I11" s="6"/>
      <c r="J11" s="22">
        <f>SUM(J6:J10)</f>
        <v>133645.69</v>
      </c>
      <c r="K11" s="23"/>
      <c r="L11" s="19"/>
    </row>
    <row r="12" spans="1:12" x14ac:dyDescent="0.2">
      <c r="A12" s="6"/>
      <c r="B12" s="6"/>
      <c r="D12" s="9"/>
      <c r="E12" s="22"/>
      <c r="F12" s="13"/>
      <c r="H12" s="24"/>
      <c r="I12" s="14"/>
    </row>
    <row r="13" spans="1:12" x14ac:dyDescent="0.2">
      <c r="A13" s="6"/>
      <c r="B13" s="8"/>
      <c r="C13" s="8"/>
      <c r="I13" s="6"/>
    </row>
    <row r="14" spans="1:12" x14ac:dyDescent="0.2">
      <c r="A14" s="6"/>
      <c r="B14" s="8"/>
      <c r="C14" s="10"/>
      <c r="D14" s="25">
        <f>C3-C11</f>
        <v>262008.64</v>
      </c>
      <c r="F14" s="13" t="s">
        <v>15</v>
      </c>
      <c r="I14" s="14" t="s">
        <v>16</v>
      </c>
    </row>
    <row r="15" spans="1:12" x14ac:dyDescent="0.2">
      <c r="A15" s="1"/>
      <c r="B15" s="7"/>
      <c r="C15" s="7"/>
      <c r="D15" s="26"/>
      <c r="E15" s="26"/>
      <c r="F15" s="26" t="s">
        <v>17</v>
      </c>
      <c r="H15" s="27" t="s">
        <v>18</v>
      </c>
      <c r="I15" s="1" t="s">
        <v>19</v>
      </c>
    </row>
    <row r="16" spans="1:12" x14ac:dyDescent="0.2">
      <c r="A16" s="1"/>
      <c r="B16" s="7"/>
      <c r="C16" s="7"/>
      <c r="D16" s="26"/>
      <c r="E16" s="26"/>
      <c r="F16" s="26" t="s">
        <v>20</v>
      </c>
      <c r="H16" s="27" t="s">
        <v>18</v>
      </c>
      <c r="I16" s="28" t="s">
        <v>21</v>
      </c>
    </row>
    <row r="17" spans="1:11" x14ac:dyDescent="0.2">
      <c r="A17" s="1" t="s">
        <v>22</v>
      </c>
      <c r="B17" s="7"/>
      <c r="C17" s="7"/>
      <c r="D17" s="26"/>
      <c r="E17" s="29"/>
      <c r="F17" s="7" t="s">
        <v>23</v>
      </c>
      <c r="G17" s="26"/>
      <c r="H17" s="27" t="s">
        <v>24</v>
      </c>
      <c r="I17" s="1" t="s">
        <v>25</v>
      </c>
    </row>
    <row r="18" spans="1:11" x14ac:dyDescent="0.2">
      <c r="A18" s="30" t="s">
        <v>26</v>
      </c>
      <c r="B18" s="31">
        <v>12.05</v>
      </c>
      <c r="C18" s="1"/>
      <c r="D18" s="26"/>
      <c r="E18" s="29"/>
      <c r="F18" s="7" t="s">
        <v>27</v>
      </c>
      <c r="H18" s="27" t="s">
        <v>24</v>
      </c>
      <c r="I18" s="32" t="s">
        <v>28</v>
      </c>
    </row>
    <row r="19" spans="1:11" x14ac:dyDescent="0.2">
      <c r="A19" s="30" t="s">
        <v>29</v>
      </c>
      <c r="B19" s="31">
        <v>155</v>
      </c>
      <c r="C19" s="1"/>
      <c r="D19" s="26"/>
      <c r="F19" s="26" t="s">
        <v>30</v>
      </c>
      <c r="I19" s="5" t="s">
        <v>31</v>
      </c>
    </row>
    <row r="20" spans="1:11" x14ac:dyDescent="0.2">
      <c r="A20" s="30" t="s">
        <v>32</v>
      </c>
      <c r="B20" s="31">
        <v>38159.14</v>
      </c>
      <c r="C20" s="1"/>
      <c r="D20" s="26"/>
      <c r="F20" s="26" t="s">
        <v>33</v>
      </c>
      <c r="G20" s="33"/>
    </row>
    <row r="21" spans="1:11" x14ac:dyDescent="0.2">
      <c r="A21" s="30" t="s">
        <v>34</v>
      </c>
      <c r="B21" s="31">
        <v>7054.63</v>
      </c>
      <c r="C21" s="1"/>
      <c r="D21" s="26"/>
      <c r="F21" s="11" t="s">
        <v>35</v>
      </c>
    </row>
    <row r="22" spans="1:11" x14ac:dyDescent="0.2">
      <c r="A22" s="34" t="s">
        <v>36</v>
      </c>
      <c r="B22" s="2">
        <f>SUM(161926+43500+13800)</f>
        <v>219226</v>
      </c>
      <c r="C22" s="7"/>
      <c r="D22" s="26"/>
    </row>
    <row r="23" spans="1:11" x14ac:dyDescent="0.2">
      <c r="A23" s="34"/>
      <c r="B23" s="7"/>
      <c r="C23" s="7">
        <f xml:space="preserve"> SUM(B18:B22)</f>
        <v>264606.82</v>
      </c>
      <c r="D23" s="26"/>
    </row>
    <row r="24" spans="1:11" x14ac:dyDescent="0.2">
      <c r="A24" s="1"/>
      <c r="B24" s="7"/>
      <c r="C24" s="7"/>
      <c r="D24" s="26"/>
    </row>
    <row r="25" spans="1:11" x14ac:dyDescent="0.2">
      <c r="A25" s="1" t="s">
        <v>37</v>
      </c>
      <c r="B25" s="7"/>
      <c r="C25" s="35"/>
      <c r="D25" s="26"/>
      <c r="E25" s="26"/>
    </row>
    <row r="26" spans="1:11" x14ac:dyDescent="0.2">
      <c r="A26" s="29" t="s">
        <v>38</v>
      </c>
      <c r="B26" s="7">
        <v>112.92</v>
      </c>
      <c r="C26" s="35"/>
      <c r="D26" s="26"/>
      <c r="E26" s="26"/>
    </row>
    <row r="27" spans="1:11" x14ac:dyDescent="0.2">
      <c r="A27" s="29"/>
      <c r="B27" s="7"/>
      <c r="C27" s="35"/>
      <c r="D27" s="26"/>
      <c r="E27" s="26"/>
      <c r="F27" s="36" t="s">
        <v>39</v>
      </c>
      <c r="G27" s="36"/>
      <c r="I27" s="37" t="s">
        <v>40</v>
      </c>
      <c r="J27" s="37"/>
    </row>
    <row r="28" spans="1:11" x14ac:dyDescent="0.2">
      <c r="A28" s="34"/>
      <c r="B28" s="7"/>
      <c r="C28" s="35">
        <f>SUM(B26:B27)</f>
        <v>112.92</v>
      </c>
      <c r="D28" s="26"/>
      <c r="E28" s="26"/>
      <c r="F28" s="38">
        <v>42674</v>
      </c>
      <c r="G28" s="16">
        <v>1612.58</v>
      </c>
    </row>
    <row r="29" spans="1:11" x14ac:dyDescent="0.2">
      <c r="A29" s="1"/>
      <c r="B29" s="7"/>
      <c r="C29" s="35"/>
      <c r="D29" s="26"/>
      <c r="E29" s="26"/>
      <c r="F29" s="39">
        <v>42857</v>
      </c>
      <c r="G29" s="16">
        <v>8975.14</v>
      </c>
      <c r="I29" s="40">
        <v>42933</v>
      </c>
      <c r="J29" s="16">
        <v>4005.8</v>
      </c>
      <c r="K29" s="26" t="s">
        <v>41</v>
      </c>
    </row>
    <row r="30" spans="1:11" x14ac:dyDescent="0.2">
      <c r="A30" s="1" t="s">
        <v>42</v>
      </c>
      <c r="B30" s="7"/>
      <c r="C30" s="35"/>
      <c r="D30" s="26"/>
      <c r="E30" s="26"/>
      <c r="F30" s="41">
        <v>43041</v>
      </c>
      <c r="G30">
        <v>6499.01</v>
      </c>
      <c r="I30" t="s">
        <v>43</v>
      </c>
      <c r="J30" s="42">
        <v>1720</v>
      </c>
      <c r="K30" t="s">
        <v>44</v>
      </c>
    </row>
    <row r="31" spans="1:11" x14ac:dyDescent="0.2">
      <c r="A31" s="1" t="s">
        <v>45</v>
      </c>
      <c r="B31" s="7">
        <v>50</v>
      </c>
      <c r="C31" s="35"/>
      <c r="D31" s="26"/>
      <c r="E31" s="26"/>
      <c r="F31" s="13" t="s">
        <v>46</v>
      </c>
      <c r="G31" s="22">
        <f>SUM(G28:G30)</f>
        <v>17086.73</v>
      </c>
      <c r="I31" s="13" t="s">
        <v>47</v>
      </c>
      <c r="J31" s="22">
        <f>SUM(J29:J30)</f>
        <v>5725.8</v>
      </c>
    </row>
    <row r="32" spans="1:11" x14ac:dyDescent="0.2">
      <c r="A32" s="29" t="s">
        <v>48</v>
      </c>
      <c r="B32" s="7">
        <v>32</v>
      </c>
      <c r="C32" s="35"/>
      <c r="D32" s="26"/>
      <c r="E32" s="26"/>
    </row>
    <row r="33" spans="1:5" x14ac:dyDescent="0.2">
      <c r="A33" s="29" t="s">
        <v>49</v>
      </c>
      <c r="B33" s="7">
        <v>343.62</v>
      </c>
      <c r="C33" s="35"/>
      <c r="D33" s="26"/>
      <c r="E33" s="26"/>
    </row>
    <row r="34" spans="1:5" x14ac:dyDescent="0.2">
      <c r="A34" s="29" t="s">
        <v>50</v>
      </c>
      <c r="B34" s="7">
        <v>202.5</v>
      </c>
      <c r="C34" s="35"/>
      <c r="D34" s="26"/>
      <c r="E34" s="26"/>
    </row>
    <row r="35" spans="1:5" x14ac:dyDescent="0.2">
      <c r="A35" s="29" t="s">
        <v>51</v>
      </c>
      <c r="B35" s="7">
        <v>364.19</v>
      </c>
      <c r="C35" s="35"/>
      <c r="D35" s="26"/>
      <c r="E35" s="26"/>
    </row>
    <row r="36" spans="1:5" x14ac:dyDescent="0.2">
      <c r="A36" s="29" t="s">
        <v>52</v>
      </c>
      <c r="B36" s="7">
        <v>105</v>
      </c>
      <c r="C36" s="35"/>
      <c r="D36" s="26"/>
      <c r="E36" s="26"/>
    </row>
    <row r="37" spans="1:5" x14ac:dyDescent="0.2">
      <c r="A37" s="29" t="s">
        <v>53</v>
      </c>
      <c r="B37" s="7">
        <v>75.94</v>
      </c>
      <c r="C37" s="35"/>
      <c r="D37" s="26"/>
      <c r="E37" s="26"/>
    </row>
    <row r="38" spans="1:5" x14ac:dyDescent="0.2">
      <c r="A38" s="29" t="s">
        <v>54</v>
      </c>
      <c r="B38" s="7">
        <v>166.43</v>
      </c>
      <c r="C38" s="35"/>
      <c r="D38" s="26"/>
      <c r="E38" s="26"/>
    </row>
    <row r="39" spans="1:5" x14ac:dyDescent="0.2">
      <c r="A39" s="29" t="s">
        <v>55</v>
      </c>
      <c r="B39" s="7">
        <v>271.97000000000003</v>
      </c>
      <c r="C39" s="35"/>
      <c r="D39" s="26"/>
      <c r="E39" s="26"/>
    </row>
    <row r="40" spans="1:5" x14ac:dyDescent="0.2">
      <c r="A40" s="29" t="s">
        <v>56</v>
      </c>
      <c r="B40" s="7">
        <v>100</v>
      </c>
      <c r="C40" s="35"/>
      <c r="D40" s="26"/>
      <c r="E40" s="26"/>
    </row>
    <row r="41" spans="1:5" x14ac:dyDescent="0.2">
      <c r="A41" s="29" t="s">
        <v>57</v>
      </c>
      <c r="B41" s="7">
        <v>311</v>
      </c>
      <c r="C41" s="35"/>
      <c r="D41" s="26"/>
      <c r="E41" s="26"/>
    </row>
    <row r="42" spans="1:5" x14ac:dyDescent="0.2">
      <c r="A42" s="29" t="s">
        <v>58</v>
      </c>
      <c r="B42" s="7">
        <v>144.44999999999999</v>
      </c>
      <c r="C42" s="35"/>
      <c r="D42" s="26"/>
      <c r="E42" s="26"/>
    </row>
    <row r="43" spans="1:5" x14ac:dyDescent="0.2">
      <c r="A43" s="29" t="s">
        <v>59</v>
      </c>
      <c r="B43" s="7">
        <v>100</v>
      </c>
      <c r="C43" s="35"/>
      <c r="D43" s="26"/>
      <c r="E43" s="26"/>
    </row>
    <row r="44" spans="1:5" x14ac:dyDescent="0.2">
      <c r="A44" s="29" t="s">
        <v>60</v>
      </c>
      <c r="B44" s="7">
        <v>444</v>
      </c>
      <c r="C44" s="35"/>
      <c r="D44" s="26"/>
      <c r="E44" s="26"/>
    </row>
    <row r="45" spans="1:5" x14ac:dyDescent="0.2">
      <c r="A45" s="34"/>
      <c r="B45" s="7"/>
      <c r="C45" s="35">
        <f>SUM(B31:B44)</f>
        <v>2711.1</v>
      </c>
      <c r="D45" s="26"/>
      <c r="E45" s="26"/>
    </row>
    <row r="46" spans="1:5" x14ac:dyDescent="0.2">
      <c r="A46" s="43"/>
      <c r="B46" s="35"/>
      <c r="C46" s="26"/>
      <c r="D46" s="44">
        <f>C23+C28-C45</f>
        <v>262008.63999999998</v>
      </c>
      <c r="E46" s="26"/>
    </row>
    <row r="47" spans="1:5" x14ac:dyDescent="0.2">
      <c r="A47" s="26"/>
      <c r="B47" s="26"/>
      <c r="C47" s="26"/>
      <c r="D47" s="26"/>
      <c r="E47" s="26"/>
    </row>
    <row r="48" spans="1:5" x14ac:dyDescent="0.2">
      <c r="A48" s="26"/>
      <c r="B48" s="26"/>
      <c r="C48" s="26"/>
      <c r="D48" s="26"/>
      <c r="E48" s="26"/>
    </row>
    <row r="49" spans="1:5" x14ac:dyDescent="0.2">
      <c r="A49" s="26" t="s">
        <v>61</v>
      </c>
      <c r="B49" s="26"/>
      <c r="C49" s="26"/>
      <c r="D49" s="25">
        <f>SUM(D14-D46)</f>
        <v>2.9103830456733704E-11</v>
      </c>
      <c r="E49" s="26"/>
    </row>
    <row r="50" spans="1:5" x14ac:dyDescent="0.2">
      <c r="D50" s="17"/>
    </row>
  </sheetData>
  <mergeCells count="2">
    <mergeCell ref="F27:G27"/>
    <mergeCell ref="I27:J27"/>
  </mergeCells>
  <printOptions horizontalCentered="1" gridLines="1"/>
  <pageMargins left="0.74803149606299213" right="0.74803149606299213" top="0.98425196850393704" bottom="0.98425196850393704" header="0.51181102362204722" footer="0.51181102362204722"/>
  <pageSetup paperSize="9" scale="74" orientation="landscape" r:id="rId1"/>
  <headerFooter alignWithMargins="0">
    <oddHeader>&amp;CLYTCHETT MATRAVERS PARISH COUNCIL
ACCOUNTS 2017/2018</oddHeader>
    <oddFooter>&amp;CBANK RECONCILIATION
31 Mar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Recon 31 Mar 18 </vt:lpstr>
      <vt:lpstr>'Recon 31 Mar 18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Watton</dc:creator>
  <cp:lastModifiedBy>Tim Watton</cp:lastModifiedBy>
  <dcterms:created xsi:type="dcterms:W3CDTF">2018-04-24T17:19:45Z</dcterms:created>
  <dcterms:modified xsi:type="dcterms:W3CDTF">2018-04-24T17:21:22Z</dcterms:modified>
</cp:coreProperties>
</file>