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9915"/>
  </bookViews>
  <sheets>
    <sheet name="Recon 4 May 18 " sheetId="1" r:id="rId1"/>
  </sheets>
  <definedNames>
    <definedName name="_xlnm.Print_Area" localSheetId="0">'Recon 4 May 18 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1" i="1"/>
  <c r="J34" i="1"/>
  <c r="G34" i="1"/>
  <c r="C30" i="1"/>
  <c r="C23" i="1"/>
  <c r="B22" i="1"/>
  <c r="J11" i="1"/>
  <c r="G11" i="1"/>
  <c r="C11" i="1"/>
  <c r="B1" i="1"/>
  <c r="C3" i="1" s="1"/>
  <c r="D14" i="1" s="1"/>
  <c r="D45" i="1" s="1"/>
</calcChain>
</file>

<file path=xl/sharedStrings.xml><?xml version="1.0" encoding="utf-8"?>
<sst xmlns="http://schemas.openxmlformats.org/spreadsheetml/2006/main" count="60" uniqueCount="50">
  <si>
    <t>Balance as at 1st April 2018</t>
  </si>
  <si>
    <t>Prior year receipts - 4 June 2017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</si>
  <si>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</si>
  <si>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</si>
  <si>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</si>
  <si>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</si>
  <si>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</si>
  <si>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- 4 June 2017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</si>
  <si>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</si>
  <si>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</si>
  <si>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</si>
  <si>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</si>
  <si>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</si>
  <si>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r>
      <t xml:space="preserve">OPEN SPACES </t>
    </r>
    <r>
      <rPr>
        <b/>
        <sz val="10"/>
        <color indexed="10"/>
        <rFont val="Arial"/>
        <family val="2"/>
      </rPr>
      <t>**</t>
    </r>
  </si>
  <si>
    <t>GRANTS</t>
  </si>
  <si>
    <t>Exceptionals in 2017/18 (full year)</t>
  </si>
  <si>
    <t>*</t>
  </si>
  <si>
    <t xml:space="preserve">£13800 Pru investment </t>
  </si>
  <si>
    <t>£4800 Rocket Park fence &amp; gates</t>
  </si>
  <si>
    <t>Bank Balances as at 4 May 2018</t>
  </si>
  <si>
    <t>**</t>
  </si>
  <si>
    <t>£1325 Rocket Park, fence doubling</t>
  </si>
  <si>
    <t>Santander Business Direct Saver A/C</t>
  </si>
  <si>
    <t>£1320 Libray Walk hedge clearance</t>
  </si>
  <si>
    <t>Santander Curr A/C</t>
  </si>
  <si>
    <t>£610 record roundabout levelling</t>
  </si>
  <si>
    <t>HSBC Community Savings A/C</t>
  </si>
  <si>
    <t>and clearance bundary at Foxhills OS</t>
  </si>
  <si>
    <t>HSBC Community A/C</t>
  </si>
  <si>
    <t>Total £21,855</t>
  </si>
  <si>
    <t>Prudential investment</t>
  </si>
  <si>
    <t>Plus credits not shown</t>
  </si>
  <si>
    <t>H Griffiths</t>
  </si>
  <si>
    <t xml:space="preserve">Excalibur Stone </t>
  </si>
  <si>
    <t>Lesley Shand</t>
  </si>
  <si>
    <t xml:space="preserve">CIL Money received </t>
  </si>
  <si>
    <t>CIL Money expenditure</t>
  </si>
  <si>
    <t xml:space="preserve">Rocket park fence &amp; gates. </t>
  </si>
  <si>
    <t>Less cheques not presented</t>
  </si>
  <si>
    <t>21/2/18 &amp; 28/3/18</t>
  </si>
  <si>
    <t>Library Walk upgrading</t>
  </si>
  <si>
    <t>Total CIL rec'd</t>
  </si>
  <si>
    <t>Total CIL Spent</t>
  </si>
  <si>
    <t>751 Watton</t>
  </si>
  <si>
    <t>755 Idverde Ltd</t>
  </si>
  <si>
    <t>757 DAPTC</t>
  </si>
  <si>
    <t>758 DAPTC</t>
  </si>
  <si>
    <t>759 Open Spaces Society</t>
  </si>
  <si>
    <t>760 SLCC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</si>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</sst>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</numFmts>
  <fonts count="6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Font="1" applyFill="1"/>
    <xf numFmtId="44" fontId="1" fillId="0" borderId="0" xfId="2" applyFont="1" applyFill="1"/>
    <xf numFmtId="44" fontId="0" fillId="0" borderId="0" xfId="2" applyFont="1" applyFill="1"/>
    <xf numFmtId="44" fontId="1" fillId="0" borderId="0" xfId="2" applyFill="1"/>
    <xf numFmtId="0" fontId="1" fillId="0" borderId="0" xfId="1" applyFill="1"/>
    <xf numFmtId="0" fontId="2" fillId="0" borderId="0" xfId="1" applyFont="1" applyFill="1"/>
    <xf numFmtId="0" fontId="1" fillId="0" borderId="0" xfId="1"/>
    <xf numFmtId="16" fontId="1" fillId="0" borderId="0" xfId="1" applyNumberFormat="1" applyFill="1"/>
    <xf numFmtId="44" fontId="3" fillId="0" borderId="0" xfId="2" applyFont="1" applyFill="1"/>
    <xf numFmtId="0" fontId="1" fillId="0" borderId="0" xfId="1" applyFill="1" applyAlignment="1">
      <alignment horizontal="left"/>
    </xf>
    <xf numFmtId="0" fontId="3" fillId="0" borderId="0" xfId="1" applyFont="1" applyFill="1"/>
    <xf numFmtId="44" fontId="1" fillId="0" borderId="0" xfId="1" applyNumberFormat="1" applyFill="1"/>
    <xf numFmtId="164" fontId="1" fillId="0" borderId="0" xfId="1" applyNumberFormat="1" applyFill="1"/>
    <xf numFmtId="4" fontId="1" fillId="0" borderId="0" xfId="1" applyNumberFormat="1" applyFont="1" applyFill="1"/>
    <xf numFmtId="4" fontId="1" fillId="0" borderId="0" xfId="1" applyNumberFormat="1" applyAlignment="1">
      <alignment horizontal="right"/>
    </xf>
    <xf numFmtId="0" fontId="3" fillId="0" borderId="0" xfId="1" applyFont="1" applyFill="1" applyAlignment="1">
      <alignment horizontal="left"/>
    </xf>
    <xf numFmtId="3" fontId="3" fillId="0" borderId="0" xfId="1" applyNumberFormat="1" applyFont="1" applyFill="1"/>
    <xf numFmtId="4" fontId="3" fillId="0" borderId="0" xfId="1" applyNumberFormat="1" applyFont="1" applyFill="1"/>
    <xf numFmtId="2" fontId="3" fillId="0" borderId="0" xfId="1" applyNumberFormat="1" applyFont="1" applyFill="1"/>
    <xf numFmtId="164" fontId="3" fillId="0" borderId="0" xfId="1" applyNumberFormat="1" applyFont="1" applyFill="1"/>
    <xf numFmtId="44" fontId="3" fillId="0" borderId="0" xfId="1" applyNumberFormat="1" applyFont="1" applyFill="1"/>
    <xf numFmtId="44" fontId="1" fillId="0" borderId="0" xfId="1" applyNumberFormat="1" applyFont="1" applyFill="1"/>
    <xf numFmtId="0" fontId="5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0" applyFont="1" applyFill="1"/>
    <xf numFmtId="44" fontId="1" fillId="0" borderId="0" xfId="2" applyFont="1"/>
    <xf numFmtId="0" fontId="1" fillId="0" borderId="0" xfId="1" applyFont="1"/>
    <xf numFmtId="44" fontId="3" fillId="0" borderId="0" xfId="2" applyFont="1" applyFill="1" applyAlignment="1">
      <alignment horizontal="left"/>
    </xf>
    <xf numFmtId="0" fontId="3" fillId="0" borderId="0" xfId="1" applyFont="1" applyAlignment="1">
      <alignment horizontal="left"/>
    </xf>
    <xf numFmtId="165" fontId="1" fillId="0" borderId="0" xfId="1" applyNumberFormat="1"/>
    <xf numFmtId="164" fontId="1" fillId="0" borderId="0" xfId="1" applyNumberFormat="1"/>
    <xf numFmtId="165" fontId="1" fillId="0" borderId="0" xfId="2" applyNumberFormat="1" applyFont="1" applyFill="1"/>
    <xf numFmtId="15" fontId="1" fillId="0" borderId="0" xfId="1" applyNumberFormat="1"/>
    <xf numFmtId="14" fontId="1" fillId="0" borderId="0" xfId="1" applyNumberFormat="1"/>
    <xf numFmtId="8" fontId="1" fillId="0" borderId="0" xfId="1" applyNumberFormat="1"/>
    <xf numFmtId="0" fontId="3" fillId="0" borderId="0" xfId="1" applyFont="1"/>
    <xf numFmtId="164" fontId="3" fillId="0" borderId="0" xfId="1" applyNumberFormat="1" applyFont="1"/>
    <xf numFmtId="0" fontId="1" fillId="0" borderId="0" xfId="1" applyFont="1" applyAlignment="1">
      <alignment horizontal="right"/>
    </xf>
    <xf numFmtId="44" fontId="3" fillId="0" borderId="0" xfId="2" applyFont="1"/>
    <xf numFmtId="44" fontId="1" fillId="0" borderId="0" xfId="1" applyNumberFormat="1" applyFont="1"/>
    <xf numFmtId="44" fontId="1" fillId="0" borderId="0" xfId="1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topLeftCell="A31" zoomScaleNormal="100" workbookViewId="0">
      <selection activeCell="G23" sqref="G23"/>
    </sheetView>
  </sheetViews>
  <sheetFormatPr defaultRowHeight="12.75" x14ac:dyDescent="0.2"/>
  <cols>
    <col min="1" max="1" width="38.42578125" style="7" customWidth="1"/>
    <col min="2" max="2" width="15.42578125" style="7" customWidth="1"/>
    <col min="3" max="3" width="13.5703125" style="7" customWidth="1"/>
    <col min="4" max="4" width="12.85546875" style="7" customWidth="1"/>
    <col min="5" max="5" width="2.28515625" style="7" customWidth="1"/>
    <col min="6" max="6" width="17.140625" style="7" customWidth="1"/>
    <col min="7" max="7" width="12" style="7" customWidth="1"/>
    <col min="8" max="8" width="2.42578125" style="7" customWidth="1"/>
    <col min="9" max="9" width="15.7109375" style="7" customWidth="1"/>
    <col min="10" max="10" width="13.85546875" style="7" customWidth="1"/>
    <col min="11" max="16384" width="9.140625" style="7"/>
  </cols>
  <sheetData>
    <row r="1" spans="1:12" x14ac:dyDescent="0.2">
      <c r="A1" s="1" t="s">
        <v>0</v>
      </c>
      <c r="B1" s="2">
        <f>SUM(262008.64 - 32)</f>
        <v>261976.64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43543.16</v>
      </c>
      <c r="C2" s="3"/>
      <c r="D2" s="8"/>
      <c r="E2" s="5"/>
      <c r="F2" s="5"/>
      <c r="G2" s="5"/>
      <c r="H2" s="5"/>
      <c r="I2" s="2">
        <v>40991.459999999992</v>
      </c>
      <c r="J2" s="5"/>
      <c r="K2" s="5"/>
    </row>
    <row r="3" spans="1:12" x14ac:dyDescent="0.2">
      <c r="A3" s="5"/>
      <c r="B3" s="5"/>
      <c r="C3" s="9">
        <f>B1+B2</f>
        <v>305519.80000000005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0" t="s">
        <v>5</v>
      </c>
      <c r="B5" s="3"/>
      <c r="C5" s="3"/>
      <c r="D5" s="5"/>
      <c r="E5" s="11"/>
      <c r="F5" s="11" t="s">
        <v>6</v>
      </c>
      <c r="G5" s="5"/>
      <c r="H5" s="11"/>
      <c r="I5" s="11" t="s">
        <v>7</v>
      </c>
      <c r="J5" s="5"/>
      <c r="K5" s="5"/>
    </row>
    <row r="6" spans="1:12" x14ac:dyDescent="0.2">
      <c r="A6" s="11" t="s">
        <v>8</v>
      </c>
      <c r="B6" s="12">
        <v>2511.92</v>
      </c>
      <c r="C6" s="2"/>
      <c r="D6" s="8"/>
      <c r="E6" s="13"/>
      <c r="F6" s="11" t="s">
        <v>8</v>
      </c>
      <c r="G6" s="5">
        <v>32250</v>
      </c>
      <c r="H6" s="12"/>
      <c r="I6" s="11" t="s">
        <v>9</v>
      </c>
      <c r="J6" s="14">
        <v>5909.9100000000008</v>
      </c>
      <c r="K6" s="5"/>
      <c r="L6" s="15"/>
    </row>
    <row r="7" spans="1:12" x14ac:dyDescent="0.2">
      <c r="A7" s="11" t="s">
        <v>10</v>
      </c>
      <c r="B7" s="2">
        <v>0</v>
      </c>
      <c r="C7" s="2"/>
      <c r="D7" s="8"/>
      <c r="E7" s="13"/>
      <c r="F7" s="11" t="s">
        <v>10</v>
      </c>
      <c r="G7" s="5">
        <v>700</v>
      </c>
      <c r="H7" s="3"/>
      <c r="I7" s="11" t="s">
        <v>10</v>
      </c>
      <c r="J7" s="14">
        <v>0</v>
      </c>
      <c r="K7" s="5"/>
      <c r="L7" s="15"/>
    </row>
    <row r="8" spans="1:12" x14ac:dyDescent="0.2">
      <c r="A8" s="11" t="s">
        <v>11</v>
      </c>
      <c r="B8" s="2">
        <v>364.19</v>
      </c>
      <c r="C8" s="2"/>
      <c r="D8" s="8"/>
      <c r="E8" s="13"/>
      <c r="F8" s="11" t="s">
        <v>11</v>
      </c>
      <c r="G8" s="5">
        <v>4500</v>
      </c>
      <c r="H8" s="3"/>
      <c r="I8" s="11" t="s">
        <v>11</v>
      </c>
      <c r="J8" s="14">
        <v>728.38</v>
      </c>
      <c r="K8" s="5"/>
      <c r="L8" s="15"/>
    </row>
    <row r="9" spans="1:12" x14ac:dyDescent="0.2">
      <c r="A9" s="11" t="s">
        <v>12</v>
      </c>
      <c r="B9" s="2">
        <v>202.5</v>
      </c>
      <c r="C9" s="2"/>
      <c r="D9" s="8"/>
      <c r="E9" s="13"/>
      <c r="F9" s="11" t="s">
        <v>12</v>
      </c>
      <c r="G9" s="5">
        <v>23450</v>
      </c>
      <c r="H9" s="3"/>
      <c r="I9" s="11" t="s">
        <v>13</v>
      </c>
      <c r="J9" s="14">
        <v>5051.95</v>
      </c>
      <c r="K9" s="5"/>
      <c r="L9" s="15"/>
    </row>
    <row r="10" spans="1:12" x14ac:dyDescent="0.2">
      <c r="A10" s="11" t="s">
        <v>14</v>
      </c>
      <c r="B10" s="2">
        <v>0</v>
      </c>
      <c r="C10" s="2"/>
      <c r="D10" s="8"/>
      <c r="E10" s="13"/>
      <c r="F10" s="11" t="s">
        <v>14</v>
      </c>
      <c r="G10" s="5">
        <v>6400</v>
      </c>
      <c r="H10" s="3"/>
      <c r="I10" s="11" t="s">
        <v>14</v>
      </c>
      <c r="J10" s="14">
        <v>565</v>
      </c>
      <c r="K10" s="5"/>
      <c r="L10" s="15"/>
    </row>
    <row r="11" spans="1:12" x14ac:dyDescent="0.2">
      <c r="A11" s="16"/>
      <c r="B11" s="2"/>
      <c r="C11" s="9">
        <f>B6+B7+B8+B9+B10</f>
        <v>3078.61</v>
      </c>
      <c r="D11" s="8"/>
      <c r="E11" s="13"/>
      <c r="F11" s="11"/>
      <c r="G11" s="17">
        <f>SUM(G6:G10)</f>
        <v>67300</v>
      </c>
      <c r="H11" s="3"/>
      <c r="I11" s="5"/>
      <c r="J11" s="18">
        <f>SUM(J6:J10)</f>
        <v>12255.240000000002</v>
      </c>
      <c r="K11" s="19"/>
      <c r="L11" s="15"/>
    </row>
    <row r="12" spans="1:12" x14ac:dyDescent="0.2">
      <c r="A12" s="5"/>
      <c r="B12" s="5"/>
      <c r="C12" s="5"/>
      <c r="D12" s="8"/>
      <c r="E12" s="20"/>
      <c r="F12" s="11"/>
      <c r="G12" s="5"/>
      <c r="H12" s="21"/>
      <c r="I12" s="11"/>
      <c r="J12" s="5"/>
      <c r="K12" s="5"/>
    </row>
    <row r="13" spans="1:12" x14ac:dyDescent="0.2">
      <c r="A13" s="5"/>
      <c r="B13" s="3"/>
      <c r="C13" s="3"/>
      <c r="D13" s="5"/>
      <c r="E13" s="5"/>
      <c r="F13" s="5"/>
      <c r="G13" s="5"/>
      <c r="H13" s="5"/>
      <c r="I13" s="5"/>
      <c r="J13" s="5"/>
      <c r="K13" s="5"/>
    </row>
    <row r="14" spans="1:12" x14ac:dyDescent="0.2">
      <c r="A14" s="5"/>
      <c r="B14" s="3"/>
      <c r="C14" s="9"/>
      <c r="D14" s="22">
        <f>C3-C11</f>
        <v>302441.19000000006</v>
      </c>
      <c r="E14" s="5"/>
      <c r="F14" s="5"/>
      <c r="G14" s="5"/>
      <c r="H14" s="5"/>
      <c r="I14" s="11" t="s">
        <v>15</v>
      </c>
      <c r="J14" s="5"/>
      <c r="K14" s="5"/>
    </row>
    <row r="15" spans="1:12" x14ac:dyDescent="0.2">
      <c r="A15" s="1"/>
      <c r="B15" s="2"/>
      <c r="C15" s="2"/>
      <c r="D15" s="1"/>
      <c r="E15" s="1"/>
      <c r="F15" s="5"/>
      <c r="G15" s="5"/>
      <c r="H15" s="23" t="s">
        <v>16</v>
      </c>
      <c r="I15" s="1" t="s">
        <v>17</v>
      </c>
      <c r="J15" s="5"/>
      <c r="K15" s="5"/>
    </row>
    <row r="16" spans="1:12" x14ac:dyDescent="0.2">
      <c r="A16" s="1"/>
      <c r="B16" s="2"/>
      <c r="C16" s="2"/>
      <c r="D16" s="1"/>
      <c r="E16" s="1"/>
      <c r="F16" s="5"/>
      <c r="G16" s="5"/>
      <c r="H16" s="23" t="s">
        <v>16</v>
      </c>
      <c r="I16" s="1" t="s">
        <v>18</v>
      </c>
      <c r="J16" s="5"/>
      <c r="K16" s="5"/>
    </row>
    <row r="17" spans="1:11" x14ac:dyDescent="0.2">
      <c r="A17" s="1" t="s">
        <v>19</v>
      </c>
      <c r="B17" s="2"/>
      <c r="C17" s="2"/>
      <c r="D17" s="1"/>
      <c r="E17" s="24"/>
      <c r="F17" s="5"/>
      <c r="G17" s="5"/>
      <c r="H17" s="23" t="s">
        <v>20</v>
      </c>
      <c r="I17" s="2" t="s">
        <v>21</v>
      </c>
      <c r="J17" s="1"/>
      <c r="K17" s="5"/>
    </row>
    <row r="18" spans="1:11" x14ac:dyDescent="0.2">
      <c r="A18" s="25" t="s">
        <v>22</v>
      </c>
      <c r="B18" s="4">
        <v>12.05</v>
      </c>
      <c r="C18" s="1"/>
      <c r="D18" s="1"/>
      <c r="E18" s="24"/>
      <c r="F18" s="5"/>
      <c r="G18" s="5"/>
      <c r="H18" s="23" t="s">
        <v>20</v>
      </c>
      <c r="I18" s="2" t="s">
        <v>23</v>
      </c>
      <c r="J18" s="5"/>
      <c r="K18" s="5"/>
    </row>
    <row r="19" spans="1:11" x14ac:dyDescent="0.2">
      <c r="A19" s="25" t="s">
        <v>24</v>
      </c>
      <c r="B19" s="4">
        <v>155</v>
      </c>
      <c r="C19" s="1"/>
      <c r="D19" s="1"/>
      <c r="E19" s="5"/>
      <c r="F19" s="5"/>
      <c r="G19" s="5"/>
      <c r="H19" s="5"/>
      <c r="I19" s="1" t="s">
        <v>25</v>
      </c>
      <c r="J19" s="5"/>
      <c r="K19" s="5"/>
    </row>
    <row r="20" spans="1:11" x14ac:dyDescent="0.2">
      <c r="A20" s="25" t="s">
        <v>26</v>
      </c>
      <c r="B20" s="4">
        <v>81164.3</v>
      </c>
      <c r="C20" s="1"/>
      <c r="D20" s="1"/>
      <c r="E20" s="5"/>
      <c r="F20" s="5"/>
      <c r="G20" s="5"/>
      <c r="H20" s="5"/>
      <c r="I20" s="1" t="s">
        <v>27</v>
      </c>
      <c r="J20" s="10"/>
      <c r="K20" s="5"/>
    </row>
    <row r="21" spans="1:11" x14ac:dyDescent="0.2">
      <c r="A21" s="25" t="s">
        <v>28</v>
      </c>
      <c r="B21" s="4">
        <v>2324.77</v>
      </c>
      <c r="C21" s="1"/>
      <c r="D21" s="1"/>
      <c r="E21" s="5"/>
      <c r="F21" s="5"/>
      <c r="G21" s="5"/>
      <c r="H21" s="5"/>
      <c r="I21" s="6" t="s">
        <v>29</v>
      </c>
      <c r="J21" s="5"/>
      <c r="K21" s="5"/>
    </row>
    <row r="22" spans="1:11" x14ac:dyDescent="0.2">
      <c r="A22" s="26" t="s">
        <v>30</v>
      </c>
      <c r="B22" s="2">
        <f>SUM(161926+43500+13800)</f>
        <v>219226</v>
      </c>
      <c r="C22" s="2"/>
      <c r="D22" s="1"/>
      <c r="E22" s="5"/>
      <c r="F22" s="5"/>
      <c r="G22" s="5"/>
      <c r="H22" s="5"/>
      <c r="I22" s="5"/>
      <c r="J22" s="5"/>
      <c r="K22" s="5"/>
    </row>
    <row r="23" spans="1:11" x14ac:dyDescent="0.2">
      <c r="A23" s="26"/>
      <c r="B23" s="2"/>
      <c r="C23" s="2">
        <f xml:space="preserve"> SUM(B18:B22)</f>
        <v>302882.12</v>
      </c>
      <c r="D23" s="1"/>
      <c r="E23" s="5"/>
      <c r="F23" s="5"/>
      <c r="G23" s="5"/>
      <c r="H23" s="5"/>
      <c r="I23" s="5"/>
      <c r="J23" s="5"/>
      <c r="K23" s="5"/>
    </row>
    <row r="24" spans="1:11" x14ac:dyDescent="0.2">
      <c r="A24" s="1"/>
      <c r="B24" s="2"/>
      <c r="C24" s="2"/>
      <c r="D24" s="1"/>
      <c r="E24" s="5"/>
      <c r="F24" s="5"/>
      <c r="G24" s="5"/>
      <c r="H24" s="5"/>
      <c r="I24" s="5"/>
      <c r="J24" s="5"/>
      <c r="K24" s="5"/>
    </row>
    <row r="25" spans="1:11" x14ac:dyDescent="0.2">
      <c r="A25" s="1" t="s">
        <v>31</v>
      </c>
      <c r="B25" s="2"/>
      <c r="C25" s="2"/>
      <c r="D25" s="1"/>
      <c r="E25" s="1"/>
      <c r="F25" s="5"/>
      <c r="G25" s="5"/>
      <c r="H25" s="5"/>
      <c r="I25" s="5"/>
      <c r="J25" s="5"/>
      <c r="K25" s="5"/>
    </row>
    <row r="26" spans="1:11" x14ac:dyDescent="0.2">
      <c r="A26" s="27" t="s">
        <v>32</v>
      </c>
      <c r="B26" s="2">
        <v>64</v>
      </c>
      <c r="C26" s="2"/>
      <c r="D26" s="1"/>
      <c r="E26" s="1"/>
      <c r="F26" s="5"/>
      <c r="G26" s="5"/>
      <c r="H26" s="5"/>
      <c r="I26" s="5"/>
      <c r="J26" s="5"/>
      <c r="K26" s="5"/>
    </row>
    <row r="27" spans="1:11" x14ac:dyDescent="0.2">
      <c r="A27" s="27" t="s">
        <v>33</v>
      </c>
      <c r="B27" s="2">
        <v>60</v>
      </c>
      <c r="C27" s="2"/>
      <c r="D27" s="1"/>
      <c r="E27" s="1"/>
      <c r="F27" s="5"/>
      <c r="G27" s="5"/>
      <c r="H27" s="5"/>
      <c r="I27" s="5"/>
      <c r="J27" s="5"/>
      <c r="K27" s="5"/>
    </row>
    <row r="28" spans="1:11" x14ac:dyDescent="0.2">
      <c r="A28" s="27" t="s">
        <v>34</v>
      </c>
      <c r="B28" s="2">
        <v>190</v>
      </c>
      <c r="C28" s="2"/>
      <c r="D28" s="1"/>
      <c r="E28" s="1"/>
      <c r="F28" s="5"/>
      <c r="G28" s="5"/>
      <c r="H28" s="5"/>
      <c r="I28" s="5"/>
      <c r="J28" s="5"/>
      <c r="K28" s="5"/>
    </row>
    <row r="29" spans="1:11" x14ac:dyDescent="0.2">
      <c r="A29" s="24"/>
      <c r="B29" s="2"/>
      <c r="C29" s="28"/>
      <c r="D29" s="29"/>
      <c r="E29" s="29"/>
      <c r="F29" s="30" t="s">
        <v>35</v>
      </c>
      <c r="G29" s="30"/>
      <c r="I29" s="31" t="s">
        <v>36</v>
      </c>
      <c r="J29" s="31"/>
    </row>
    <row r="30" spans="1:11" x14ac:dyDescent="0.2">
      <c r="A30" s="26"/>
      <c r="B30" s="2"/>
      <c r="C30" s="28">
        <f>SUM(B26:B29)</f>
        <v>314</v>
      </c>
      <c r="D30" s="29"/>
      <c r="E30" s="29"/>
      <c r="F30" s="32">
        <v>42674</v>
      </c>
      <c r="G30" s="33">
        <v>1612.58</v>
      </c>
    </row>
    <row r="31" spans="1:11" x14ac:dyDescent="0.2">
      <c r="A31" s="1"/>
      <c r="B31" s="2"/>
      <c r="C31" s="28"/>
      <c r="D31" s="29"/>
      <c r="E31" s="29"/>
      <c r="F31" s="34">
        <v>42857</v>
      </c>
      <c r="G31" s="33">
        <v>8975.14</v>
      </c>
      <c r="I31" s="35">
        <v>42933</v>
      </c>
      <c r="J31" s="33">
        <v>4005.8</v>
      </c>
      <c r="K31" s="29" t="s">
        <v>37</v>
      </c>
    </row>
    <row r="32" spans="1:11" x14ac:dyDescent="0.2">
      <c r="A32" s="1" t="s">
        <v>38</v>
      </c>
      <c r="B32" s="2"/>
      <c r="C32" s="28"/>
      <c r="D32" s="29"/>
      <c r="E32" s="29"/>
      <c r="F32" s="36">
        <v>43041</v>
      </c>
      <c r="G32" s="7">
        <v>6499.01</v>
      </c>
      <c r="I32" s="7" t="s">
        <v>39</v>
      </c>
      <c r="J32" s="37">
        <v>1720</v>
      </c>
      <c r="K32" s="7" t="s">
        <v>40</v>
      </c>
    </row>
    <row r="33" spans="1:10" x14ac:dyDescent="0.2">
      <c r="A33" s="1"/>
      <c r="B33" s="2"/>
      <c r="C33" s="28"/>
      <c r="D33" s="29"/>
      <c r="E33" s="29"/>
      <c r="F33" s="36">
        <v>43216</v>
      </c>
      <c r="G33" s="7">
        <v>9835.61</v>
      </c>
    </row>
    <row r="34" spans="1:10" x14ac:dyDescent="0.2">
      <c r="A34" s="24"/>
      <c r="B34" s="2"/>
      <c r="C34" s="28"/>
      <c r="D34" s="29"/>
      <c r="E34" s="29"/>
      <c r="F34" s="38" t="s">
        <v>41</v>
      </c>
      <c r="G34" s="39">
        <f>SUM(G30:G33)</f>
        <v>26922.34</v>
      </c>
      <c r="I34" s="38" t="s">
        <v>42</v>
      </c>
      <c r="J34" s="39">
        <f>SUM(J31:J33)</f>
        <v>5725.8</v>
      </c>
    </row>
    <row r="35" spans="1:10" x14ac:dyDescent="0.2">
      <c r="A35" s="24" t="s">
        <v>43</v>
      </c>
      <c r="B35" s="2">
        <v>67.66</v>
      </c>
      <c r="C35" s="28"/>
      <c r="D35" s="29"/>
      <c r="E35" s="29"/>
    </row>
    <row r="36" spans="1:10" x14ac:dyDescent="0.2">
      <c r="A36" s="24" t="s">
        <v>44</v>
      </c>
      <c r="B36" s="2">
        <v>364.19</v>
      </c>
      <c r="C36" s="28"/>
      <c r="D36" s="29"/>
      <c r="E36" s="29"/>
    </row>
    <row r="37" spans="1:10" x14ac:dyDescent="0.2">
      <c r="A37" s="24" t="s">
        <v>45</v>
      </c>
      <c r="B37" s="2">
        <v>30</v>
      </c>
      <c r="C37" s="28"/>
      <c r="D37" s="29"/>
      <c r="E37" s="29"/>
    </row>
    <row r="38" spans="1:10" x14ac:dyDescent="0.2">
      <c r="A38" s="24" t="s">
        <v>46</v>
      </c>
      <c r="B38" s="2">
        <v>70</v>
      </c>
      <c r="C38" s="28"/>
      <c r="D38" s="29"/>
      <c r="E38" s="29"/>
    </row>
    <row r="39" spans="1:10" x14ac:dyDescent="0.2">
      <c r="A39" s="24" t="s">
        <v>47</v>
      </c>
      <c r="B39" s="2">
        <v>45</v>
      </c>
      <c r="C39" s="28"/>
      <c r="D39" s="29"/>
      <c r="E39" s="29"/>
    </row>
    <row r="40" spans="1:10" x14ac:dyDescent="0.2">
      <c r="A40" s="24" t="s">
        <v>48</v>
      </c>
      <c r="B40" s="2">
        <v>177</v>
      </c>
      <c r="C40" s="28"/>
      <c r="D40" s="29"/>
      <c r="E40" s="29"/>
    </row>
    <row r="41" spans="1:10" x14ac:dyDescent="0.2">
      <c r="A41" s="26"/>
      <c r="B41" s="2"/>
      <c r="C41" s="28">
        <f>SUM(B33:B40)</f>
        <v>753.85</v>
      </c>
      <c r="D41" s="29"/>
      <c r="E41" s="29"/>
    </row>
    <row r="42" spans="1:10" x14ac:dyDescent="0.2">
      <c r="A42" s="40"/>
      <c r="B42" s="28"/>
      <c r="C42" s="29"/>
      <c r="D42" s="41">
        <f>C23+C30-C41</f>
        <v>302442.27</v>
      </c>
      <c r="E42" s="29"/>
    </row>
    <row r="43" spans="1:10" x14ac:dyDescent="0.2">
      <c r="A43" s="29"/>
      <c r="B43" s="29"/>
      <c r="C43" s="29"/>
      <c r="D43" s="29"/>
      <c r="E43" s="29"/>
    </row>
    <row r="44" spans="1:10" x14ac:dyDescent="0.2">
      <c r="A44" s="29"/>
      <c r="B44" s="29"/>
      <c r="C44" s="29"/>
      <c r="D44" s="29"/>
      <c r="E44" s="29"/>
    </row>
    <row r="45" spans="1:10" x14ac:dyDescent="0.2">
      <c r="A45" s="29" t="s">
        <v>49</v>
      </c>
      <c r="B45" s="29"/>
      <c r="C45" s="29"/>
      <c r="D45" s="42">
        <f>SUM(D14-D42)</f>
        <v>-1.0799999999580905</v>
      </c>
      <c r="E45" s="29"/>
    </row>
    <row r="46" spans="1:10" x14ac:dyDescent="0.2">
      <c r="D46" s="43"/>
    </row>
  </sheetData>
  <mergeCells count="2">
    <mergeCell ref="F29:G29"/>
    <mergeCell ref="I29:J2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>
    <oddHeader>&amp;CLYTCHETT MATRAVERS PARISH COUNCIL
ACCOUNTS 2018/2019</oddHeader>
    <oddFooter>&amp;CBANK RECONCILIATION
4 May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4 May 18 </vt:lpstr>
      <vt:lpstr>'Recon 4 May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2018-05-15T16:48:42Z</dcterms:created>
  <dcterms:modified xsi:type="dcterms:W3CDTF">2018-05-15T16:50:02Z</dcterms:modified>
</cp:coreProperties>
</file>