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ocuments\Lytchett PC\Full Council\FullCouncilMinutes\"/>
    </mc:Choice>
  </mc:AlternateContent>
  <bookViews>
    <workbookView xWindow="0" yWindow="0" windowWidth="20490" windowHeight="7755" activeTab="1"/>
  </bookViews>
  <sheets>
    <sheet name="Mar 31 2018" sheetId="1" r:id="rId1"/>
    <sheet name="Mar 31 2019 (budget)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2" l="1"/>
  <c r="K16" i="2"/>
  <c r="K10" i="2"/>
  <c r="K11" i="2"/>
  <c r="K12" i="2"/>
  <c r="K13" i="2"/>
  <c r="K9" i="2"/>
  <c r="F34" i="1" l="1"/>
  <c r="D25" i="1"/>
  <c r="B23" i="1"/>
  <c r="B42" i="1" s="1"/>
  <c r="D42" i="1" l="1"/>
  <c r="F40" i="1"/>
  <c r="I14" i="2"/>
  <c r="F16" i="2"/>
  <c r="D16" i="2"/>
  <c r="C16" i="2"/>
  <c r="E14" i="2"/>
  <c r="G14" i="2" s="1"/>
  <c r="G13" i="2"/>
  <c r="E12" i="2"/>
  <c r="G12" i="2" s="1"/>
  <c r="E11" i="2"/>
  <c r="G11" i="2" s="1"/>
  <c r="E10" i="2"/>
  <c r="G10" i="2" s="1"/>
  <c r="E9" i="2"/>
  <c r="G9" i="2" s="1"/>
  <c r="E8" i="2"/>
  <c r="G8" i="2" s="1"/>
  <c r="G7" i="2"/>
  <c r="E6" i="2"/>
  <c r="F42" i="1" l="1"/>
  <c r="E16" i="2"/>
  <c r="G6" i="2"/>
  <c r="G16" i="2"/>
  <c r="H14" i="2" s="1"/>
  <c r="F13" i="1"/>
  <c r="D14" i="1" l="1"/>
  <c r="D12" i="1"/>
  <c r="F12" i="1" s="1"/>
  <c r="D11" i="1"/>
  <c r="F11" i="1" s="1"/>
  <c r="D10" i="1"/>
  <c r="F10" i="1" s="1"/>
  <c r="D9" i="1"/>
  <c r="F9" i="1" s="1"/>
  <c r="D8" i="1"/>
  <c r="F8" i="1" s="1"/>
  <c r="D5" i="1"/>
  <c r="F14" i="1" l="1"/>
  <c r="F6" i="1"/>
  <c r="E16" i="1"/>
  <c r="C16" i="1"/>
  <c r="D7" i="1"/>
  <c r="F7" i="1" s="1"/>
  <c r="F5" i="1"/>
  <c r="B16" i="1"/>
  <c r="F16" i="1" l="1"/>
  <c r="D16" i="1"/>
</calcChain>
</file>

<file path=xl/sharedStrings.xml><?xml version="1.0" encoding="utf-8"?>
<sst xmlns="http://schemas.openxmlformats.org/spreadsheetml/2006/main" count="71" uniqueCount="46">
  <si>
    <t>Earmarked Reserves</t>
  </si>
  <si>
    <t>Transfers</t>
  </si>
  <si>
    <t>Retirement Fund</t>
  </si>
  <si>
    <t>Election Fund</t>
  </si>
  <si>
    <t>Foxhills Fund</t>
  </si>
  <si>
    <t>Total Reserves</t>
  </si>
  <si>
    <t>Notes</t>
  </si>
  <si>
    <t>Skate Park Sinking Fund</t>
  </si>
  <si>
    <t>Lytchett Matravers Parish Council - Supporting Notes to the Accounts - March 31, 2018</t>
  </si>
  <si>
    <t>March 31, 2016</t>
  </si>
  <si>
    <t>March 31, 2017</t>
  </si>
  <si>
    <t>March 31, 2018</t>
  </si>
  <si>
    <t>For public elections</t>
  </si>
  <si>
    <t>Rocket Park Play Area Sinking Fund</t>
  </si>
  <si>
    <t>Foxhills Play Area Sinking Fund</t>
  </si>
  <si>
    <t>Village Centre Project</t>
  </si>
  <si>
    <t>Village Hall Refurbishment Project</t>
  </si>
  <si>
    <t>Fund Investment Revaluation (gain/loss)</t>
  </si>
  <si>
    <t>Lytchett Astro Sinking Fund</t>
  </si>
  <si>
    <t>Funds held on behalf of VH - now complete</t>
  </si>
  <si>
    <t>Unallocated as of March 31, 2018 (see note below)</t>
  </si>
  <si>
    <t>Mar. 31, 2016</t>
  </si>
  <si>
    <t>Mar. 31, 2017</t>
  </si>
  <si>
    <t>Mar. 31, 2018</t>
  </si>
  <si>
    <t>Mar. 31, 2019</t>
  </si>
  <si>
    <t>Projected Transfers</t>
  </si>
  <si>
    <t>Lytchett Matravers Parish Council - Budget for Mar. 31, 2019</t>
  </si>
  <si>
    <t>Prudential Internatinal Fund valuation as of 1/10/2018</t>
  </si>
  <si>
    <t>For financial year 2018/19, transfers to sinking funds have a been allocated from the gain on the Prudential International Fund</t>
  </si>
  <si>
    <t>For financial year 2019/20 assume sinking fund transfers will also be allocated from the gain on the Prudential International Fund</t>
  </si>
  <si>
    <t>Prudential International Fund Total Value</t>
  </si>
  <si>
    <t>Charges</t>
  </si>
  <si>
    <t>Accumulated Gain/(Loss)</t>
  </si>
  <si>
    <t>Portfolio Report Value as per statements</t>
  </si>
  <si>
    <t>Additional Investment (29/12/2016)</t>
  </si>
  <si>
    <t>Initial Investment -Foxhills S106 (6/6/2014)</t>
  </si>
  <si>
    <t>Additional Gain/(Loss) - 2016/17</t>
  </si>
  <si>
    <t>Additional Investment (17/11/2017)</t>
  </si>
  <si>
    <t>Additional Gain/(Loss) - 2017/18</t>
  </si>
  <si>
    <t>Investment Fee</t>
  </si>
  <si>
    <t>Prudential International Fund Transaction History</t>
  </si>
  <si>
    <t>Scheduled Transfers</t>
  </si>
  <si>
    <t>Mar. 31, 2020</t>
  </si>
  <si>
    <t>Unallocated as of March 31, 2020 (see note below)</t>
  </si>
  <si>
    <t>For public elections, incl. DC recharge in May 2019.</t>
  </si>
  <si>
    <t>Prudential International Fund October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</si>
</sst>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3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Border="1" applyAlignment="1">
      <alignment horizontal="right" vertical="top" wrapText="1"/>
    </xf>
    <xf numFmtId="0" fontId="1" fillId="2" borderId="6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 indent="2"/>
    </xf>
    <xf numFmtId="0" fontId="0" fillId="0" borderId="9" xfId="0" applyFill="1" applyBorder="1" applyAlignment="1">
      <alignment horizontal="left"/>
    </xf>
    <xf numFmtId="0" fontId="0" fillId="0" borderId="11" xfId="0" applyBorder="1"/>
    <xf numFmtId="3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2" borderId="15" xfId="0" applyFill="1" applyBorder="1"/>
    <xf numFmtId="0" fontId="0" fillId="2" borderId="16" xfId="0" applyFill="1" applyBorder="1"/>
    <xf numFmtId="0" fontId="2" fillId="2" borderId="14" xfId="0" applyFont="1" applyFill="1" applyBorder="1" applyAlignment="1">
      <alignment horizontal="left"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0" zoomScale="90" zoomScaleNormal="90" workbookViewId="0">
      <selection activeCell="J19" sqref="J19"/>
    </sheetView>
  </sheetViews>
  <sheetFormatPr defaultRowHeight="15" x14ac:dyDescent="0.25"/>
  <cols>
    <col min="1" max="1" width="36" customWidth="1"/>
    <col min="2" max="6" width="14.7109375" customWidth="1"/>
    <col min="7" max="7" width="2" customWidth="1"/>
    <col min="8" max="8" width="51.85546875" customWidth="1"/>
  </cols>
  <sheetData>
    <row r="1" spans="1:8" ht="24.75" customHeight="1" thickBot="1" x14ac:dyDescent="0.3">
      <c r="A1" s="12" t="s">
        <v>8</v>
      </c>
      <c r="B1" s="10"/>
      <c r="C1" s="10"/>
      <c r="D1" s="10"/>
      <c r="E1" s="10"/>
      <c r="F1" s="10"/>
      <c r="G1" s="10"/>
      <c r="H1" s="11"/>
    </row>
    <row r="2" spans="1:8" x14ac:dyDescent="0.25">
      <c r="A2" s="1"/>
      <c r="B2" s="2"/>
      <c r="C2" s="2"/>
      <c r="D2" s="2"/>
      <c r="E2" s="2"/>
      <c r="F2" s="2"/>
      <c r="G2" s="2"/>
      <c r="H2" s="3"/>
    </row>
    <row r="3" spans="1:8" x14ac:dyDescent="0.25">
      <c r="A3" s="1" t="s">
        <v>0</v>
      </c>
      <c r="B3" s="15" t="s">
        <v>9</v>
      </c>
      <c r="C3" s="4" t="s">
        <v>1</v>
      </c>
      <c r="D3" s="14" t="s">
        <v>10</v>
      </c>
      <c r="E3" s="4" t="s">
        <v>1</v>
      </c>
      <c r="F3" s="14" t="s">
        <v>11</v>
      </c>
      <c r="G3" s="4"/>
      <c r="H3" s="5" t="s">
        <v>6</v>
      </c>
    </row>
    <row r="4" spans="1:8" x14ac:dyDescent="0.25">
      <c r="A4" s="1"/>
      <c r="B4" s="2"/>
      <c r="C4" s="2"/>
      <c r="D4" s="2"/>
      <c r="E4" s="2"/>
      <c r="F4" s="2"/>
      <c r="G4" s="2"/>
      <c r="H4" s="3"/>
    </row>
    <row r="5" spans="1:8" x14ac:dyDescent="0.25">
      <c r="A5" s="1" t="s">
        <v>2</v>
      </c>
      <c r="B5" s="6">
        <v>0</v>
      </c>
      <c r="C5" s="6"/>
      <c r="D5" s="6">
        <f>SUM(B5:C5)</f>
        <v>0</v>
      </c>
      <c r="E5" s="6"/>
      <c r="F5" s="6">
        <f>D5+E5</f>
        <v>0</v>
      </c>
      <c r="G5" s="6"/>
      <c r="H5" s="3"/>
    </row>
    <row r="6" spans="1:8" x14ac:dyDescent="0.25">
      <c r="A6" s="1" t="s">
        <v>3</v>
      </c>
      <c r="B6" s="6">
        <v>1500</v>
      </c>
      <c r="C6" s="6"/>
      <c r="D6" s="6">
        <v>1500</v>
      </c>
      <c r="E6" s="6"/>
      <c r="F6" s="6">
        <f>D6+E6</f>
        <v>1500</v>
      </c>
      <c r="G6" s="6"/>
      <c r="H6" s="3" t="s">
        <v>12</v>
      </c>
    </row>
    <row r="7" spans="1:8" x14ac:dyDescent="0.25">
      <c r="A7" s="1" t="s">
        <v>4</v>
      </c>
      <c r="B7" s="6">
        <v>162926</v>
      </c>
      <c r="C7" s="6"/>
      <c r="D7" s="6">
        <f t="shared" ref="D7:D14" si="0">SUM(B7:C7)</f>
        <v>162926</v>
      </c>
      <c r="E7" s="6"/>
      <c r="F7" s="6">
        <f t="shared" ref="F7:F14" si="1">D7+E7</f>
        <v>162926</v>
      </c>
      <c r="G7" s="6"/>
      <c r="H7" s="3"/>
    </row>
    <row r="8" spans="1:8" x14ac:dyDescent="0.25">
      <c r="A8" s="1" t="s">
        <v>7</v>
      </c>
      <c r="B8" s="6">
        <v>5600</v>
      </c>
      <c r="C8" s="6">
        <v>1400</v>
      </c>
      <c r="D8" s="6">
        <f t="shared" si="0"/>
        <v>7000</v>
      </c>
      <c r="E8" s="6">
        <v>1400</v>
      </c>
      <c r="F8" s="6">
        <f t="shared" si="1"/>
        <v>8400</v>
      </c>
      <c r="G8" s="6"/>
      <c r="H8" s="3"/>
    </row>
    <row r="9" spans="1:8" x14ac:dyDescent="0.25">
      <c r="A9" s="1" t="s">
        <v>14</v>
      </c>
      <c r="B9" s="6">
        <v>5400</v>
      </c>
      <c r="C9" s="6">
        <v>5400</v>
      </c>
      <c r="D9" s="6">
        <f t="shared" si="0"/>
        <v>10800</v>
      </c>
      <c r="E9" s="6">
        <v>5400</v>
      </c>
      <c r="F9" s="6">
        <f t="shared" si="1"/>
        <v>16200</v>
      </c>
      <c r="G9" s="6"/>
      <c r="H9" s="3"/>
    </row>
    <row r="10" spans="1:8" x14ac:dyDescent="0.25">
      <c r="A10" s="1" t="s">
        <v>13</v>
      </c>
      <c r="B10" s="6">
        <v>7000</v>
      </c>
      <c r="C10" s="6">
        <v>7000</v>
      </c>
      <c r="D10" s="6">
        <f t="shared" si="0"/>
        <v>14000</v>
      </c>
      <c r="E10" s="6">
        <v>7000</v>
      </c>
      <c r="F10" s="6">
        <f t="shared" si="1"/>
        <v>21000</v>
      </c>
      <c r="G10" s="6"/>
      <c r="H10" s="3"/>
    </row>
    <row r="11" spans="1:8" x14ac:dyDescent="0.25">
      <c r="A11" s="1" t="s">
        <v>15</v>
      </c>
      <c r="B11" s="6">
        <v>25000</v>
      </c>
      <c r="C11" s="6">
        <v>0</v>
      </c>
      <c r="D11" s="6">
        <f t="shared" si="0"/>
        <v>25000</v>
      </c>
      <c r="E11" s="6"/>
      <c r="F11" s="6">
        <f t="shared" si="1"/>
        <v>25000</v>
      </c>
      <c r="G11" s="6"/>
      <c r="H11" s="3"/>
    </row>
    <row r="12" spans="1:8" x14ac:dyDescent="0.25">
      <c r="A12" s="1" t="s">
        <v>16</v>
      </c>
      <c r="B12" s="6">
        <v>25000</v>
      </c>
      <c r="C12" s="6">
        <v>-25000</v>
      </c>
      <c r="D12" s="6">
        <f t="shared" si="0"/>
        <v>0</v>
      </c>
      <c r="E12" s="6"/>
      <c r="F12" s="6">
        <f t="shared" si="1"/>
        <v>0</v>
      </c>
      <c r="G12" s="6"/>
      <c r="H12" s="3" t="s">
        <v>19</v>
      </c>
    </row>
    <row r="13" spans="1:8" x14ac:dyDescent="0.25">
      <c r="A13" s="1" t="s">
        <v>18</v>
      </c>
      <c r="B13" s="6"/>
      <c r="C13" s="6"/>
      <c r="D13" s="6">
        <v>0</v>
      </c>
      <c r="E13" s="6">
        <v>5000</v>
      </c>
      <c r="F13" s="6">
        <f t="shared" si="1"/>
        <v>5000</v>
      </c>
      <c r="G13" s="6"/>
      <c r="H13" s="3"/>
    </row>
    <row r="14" spans="1:8" x14ac:dyDescent="0.25">
      <c r="A14" s="1" t="s">
        <v>30</v>
      </c>
      <c r="B14" s="6">
        <v>18685</v>
      </c>
      <c r="C14" s="6">
        <v>24869</v>
      </c>
      <c r="D14" s="6">
        <f t="shared" si="0"/>
        <v>43554</v>
      </c>
      <c r="E14" s="13">
        <v>-7726</v>
      </c>
      <c r="F14" s="6">
        <f t="shared" si="1"/>
        <v>35828</v>
      </c>
      <c r="G14" s="6"/>
      <c r="H14" s="3" t="s">
        <v>20</v>
      </c>
    </row>
    <row r="15" spans="1:8" x14ac:dyDescent="0.25">
      <c r="A15" s="1"/>
      <c r="B15" s="6"/>
      <c r="C15" s="6"/>
      <c r="D15" s="6"/>
      <c r="E15" s="6"/>
      <c r="F15" s="6"/>
      <c r="G15" s="6"/>
      <c r="H15" s="3"/>
    </row>
    <row r="16" spans="1:8" x14ac:dyDescent="0.25">
      <c r="A16" s="1" t="s">
        <v>5</v>
      </c>
      <c r="B16" s="6">
        <f>SUM(B5:B15)</f>
        <v>251111</v>
      </c>
      <c r="C16" s="6">
        <f>SUM(C5:C15)</f>
        <v>13669</v>
      </c>
      <c r="D16" s="6">
        <f>SUM(D5:D15)</f>
        <v>264780</v>
      </c>
      <c r="E16" s="6">
        <f>SUM(E5:E15)</f>
        <v>11074</v>
      </c>
      <c r="F16" s="6">
        <f>SUM(F5:F15)</f>
        <v>275854</v>
      </c>
      <c r="G16" s="6"/>
      <c r="H16" s="3"/>
    </row>
    <row r="17" spans="1:8" ht="15.75" thickBot="1" x14ac:dyDescent="0.3">
      <c r="A17" s="7"/>
      <c r="B17" s="8"/>
      <c r="C17" s="8"/>
      <c r="D17" s="8"/>
      <c r="E17" s="8"/>
      <c r="F17" s="8"/>
      <c r="G17" s="8"/>
      <c r="H17" s="9"/>
    </row>
    <row r="18" spans="1:8" ht="15.75" thickBot="1" x14ac:dyDescent="0.3"/>
    <row r="19" spans="1:8" ht="25.9" customHeight="1" thickTop="1" thickBot="1" x14ac:dyDescent="0.3">
      <c r="A19" s="45" t="s">
        <v>40</v>
      </c>
      <c r="B19" s="43"/>
      <c r="C19" s="43"/>
      <c r="D19" s="43"/>
      <c r="E19" s="43"/>
      <c r="F19" s="43"/>
      <c r="G19" s="43"/>
      <c r="H19" s="44"/>
    </row>
    <row r="20" spans="1:8" ht="15.75" thickTop="1" x14ac:dyDescent="0.25">
      <c r="A20" s="35"/>
      <c r="B20" s="2"/>
      <c r="C20" s="2"/>
      <c r="D20" s="2"/>
      <c r="E20" s="2"/>
      <c r="F20" s="2"/>
      <c r="G20" s="2"/>
      <c r="H20" s="36"/>
    </row>
    <row r="21" spans="1:8" x14ac:dyDescent="0.25">
      <c r="A21" s="35" t="s">
        <v>35</v>
      </c>
      <c r="B21" s="6">
        <v>162926</v>
      </c>
      <c r="C21" s="6"/>
      <c r="D21" s="6"/>
      <c r="E21" s="6"/>
      <c r="F21" s="6"/>
      <c r="G21" s="2"/>
      <c r="H21" s="36"/>
    </row>
    <row r="22" spans="1:8" x14ac:dyDescent="0.25">
      <c r="A22" s="35" t="s">
        <v>31</v>
      </c>
      <c r="B22" s="6">
        <v>-1000</v>
      </c>
      <c r="C22" s="6"/>
      <c r="D22" s="6"/>
      <c r="E22" s="6"/>
      <c r="F22" s="6"/>
      <c r="G22" s="2"/>
      <c r="H22" s="36"/>
    </row>
    <row r="23" spans="1:8" x14ac:dyDescent="0.25">
      <c r="A23" s="35" t="s">
        <v>32</v>
      </c>
      <c r="B23" s="6">
        <f>B14</f>
        <v>18685</v>
      </c>
      <c r="C23" s="6"/>
      <c r="D23" s="6"/>
      <c r="E23" s="2"/>
      <c r="F23" s="6"/>
      <c r="G23" s="2"/>
      <c r="H23" s="36"/>
    </row>
    <row r="24" spans="1:8" x14ac:dyDescent="0.25">
      <c r="A24" s="35"/>
      <c r="B24" s="6"/>
      <c r="C24" s="6"/>
      <c r="D24" s="6"/>
      <c r="E24" s="2"/>
      <c r="F24" s="6"/>
      <c r="G24" s="2"/>
      <c r="H24" s="36"/>
    </row>
    <row r="25" spans="1:8" x14ac:dyDescent="0.25">
      <c r="A25" s="35" t="s">
        <v>34</v>
      </c>
      <c r="B25" s="6"/>
      <c r="C25" s="2"/>
      <c r="D25" s="6">
        <f>SUM(C26:C30)</f>
        <v>44500</v>
      </c>
      <c r="E25" s="2"/>
      <c r="F25" s="6"/>
      <c r="G25" s="2"/>
      <c r="H25" s="36"/>
    </row>
    <row r="26" spans="1:8" x14ac:dyDescent="0.25">
      <c r="A26" s="37" t="s">
        <v>3</v>
      </c>
      <c r="B26" s="6"/>
      <c r="C26" s="6">
        <v>1500</v>
      </c>
      <c r="D26" s="6"/>
      <c r="E26" s="2"/>
      <c r="F26" s="6"/>
      <c r="G26" s="2"/>
      <c r="H26" s="36"/>
    </row>
    <row r="27" spans="1:8" x14ac:dyDescent="0.25">
      <c r="A27" s="37" t="s">
        <v>7</v>
      </c>
      <c r="B27" s="6"/>
      <c r="C27" s="6">
        <v>5600</v>
      </c>
      <c r="D27" s="6"/>
      <c r="E27" s="2"/>
      <c r="F27" s="6"/>
      <c r="G27" s="2"/>
      <c r="H27" s="36"/>
    </row>
    <row r="28" spans="1:8" x14ac:dyDescent="0.25">
      <c r="A28" s="37" t="s">
        <v>14</v>
      </c>
      <c r="B28" s="6"/>
      <c r="C28" s="6">
        <v>5400</v>
      </c>
      <c r="D28" s="6"/>
      <c r="E28" s="2"/>
      <c r="F28" s="6"/>
      <c r="G28" s="2"/>
      <c r="H28" s="36"/>
    </row>
    <row r="29" spans="1:8" x14ac:dyDescent="0.25">
      <c r="A29" s="37" t="s">
        <v>13</v>
      </c>
      <c r="B29" s="6"/>
      <c r="C29" s="6">
        <v>7000</v>
      </c>
      <c r="D29" s="6"/>
      <c r="E29" s="2"/>
      <c r="F29" s="6"/>
      <c r="G29" s="2"/>
      <c r="H29" s="36"/>
    </row>
    <row r="30" spans="1:8" x14ac:dyDescent="0.25">
      <c r="A30" s="37" t="s">
        <v>15</v>
      </c>
      <c r="B30" s="6"/>
      <c r="C30" s="6">
        <v>25000</v>
      </c>
      <c r="D30" s="6"/>
      <c r="E30" s="2"/>
      <c r="F30" s="6"/>
      <c r="G30" s="2"/>
      <c r="H30" s="36"/>
    </row>
    <row r="31" spans="1:8" x14ac:dyDescent="0.25">
      <c r="A31" s="38" t="s">
        <v>31</v>
      </c>
      <c r="B31" s="6"/>
      <c r="C31" s="2"/>
      <c r="D31" s="6">
        <v>-1000</v>
      </c>
      <c r="E31" s="2"/>
      <c r="F31" s="6"/>
      <c r="G31" s="2"/>
      <c r="H31" s="36"/>
    </row>
    <row r="32" spans="1:8" x14ac:dyDescent="0.25">
      <c r="A32" s="35" t="s">
        <v>36</v>
      </c>
      <c r="B32" s="6"/>
      <c r="C32" s="6"/>
      <c r="D32" s="6">
        <v>24869</v>
      </c>
      <c r="E32" s="2"/>
      <c r="F32" s="6"/>
      <c r="G32" s="2"/>
      <c r="H32" s="36"/>
    </row>
    <row r="33" spans="1:8" x14ac:dyDescent="0.25">
      <c r="A33" s="35"/>
      <c r="B33" s="6"/>
      <c r="C33" s="6"/>
      <c r="D33" s="6"/>
      <c r="E33" s="2"/>
      <c r="F33" s="6"/>
      <c r="G33" s="2"/>
      <c r="H33" s="36"/>
    </row>
    <row r="34" spans="1:8" x14ac:dyDescent="0.25">
      <c r="A34" s="35" t="s">
        <v>37</v>
      </c>
      <c r="B34" s="6"/>
      <c r="C34" s="6"/>
      <c r="D34" s="6"/>
      <c r="E34" s="2"/>
      <c r="F34" s="6">
        <f>SUM(E35:E38)</f>
        <v>14300</v>
      </c>
      <c r="G34" s="2"/>
      <c r="H34" s="36"/>
    </row>
    <row r="35" spans="1:8" x14ac:dyDescent="0.25">
      <c r="A35" s="37" t="s">
        <v>7</v>
      </c>
      <c r="B35" s="6"/>
      <c r="C35" s="6"/>
      <c r="D35" s="6"/>
      <c r="E35" s="2">
        <v>1400</v>
      </c>
      <c r="F35" s="6"/>
      <c r="G35" s="2"/>
      <c r="H35" s="36"/>
    </row>
    <row r="36" spans="1:8" x14ac:dyDescent="0.25">
      <c r="A36" s="37" t="s">
        <v>14</v>
      </c>
      <c r="B36" s="6"/>
      <c r="C36" s="6"/>
      <c r="D36" s="6"/>
      <c r="E36" s="2">
        <v>5400</v>
      </c>
      <c r="F36" s="6"/>
      <c r="G36" s="2"/>
      <c r="H36" s="36"/>
    </row>
    <row r="37" spans="1:8" x14ac:dyDescent="0.25">
      <c r="A37" s="37" t="s">
        <v>13</v>
      </c>
      <c r="B37" s="6"/>
      <c r="C37" s="6"/>
      <c r="D37" s="6"/>
      <c r="E37" s="2">
        <v>7000</v>
      </c>
      <c r="F37" s="6"/>
      <c r="G37" s="2"/>
      <c r="H37" s="36"/>
    </row>
    <row r="38" spans="1:8" x14ac:dyDescent="0.25">
      <c r="A38" s="37" t="s">
        <v>39</v>
      </c>
      <c r="B38" s="6"/>
      <c r="C38" s="6"/>
      <c r="D38" s="6"/>
      <c r="E38" s="2">
        <v>500</v>
      </c>
      <c r="F38" s="6"/>
      <c r="G38" s="2"/>
      <c r="H38" s="36"/>
    </row>
    <row r="39" spans="1:8" x14ac:dyDescent="0.25">
      <c r="A39" s="38" t="s">
        <v>31</v>
      </c>
      <c r="B39" s="6"/>
      <c r="C39" s="6"/>
      <c r="D39" s="6"/>
      <c r="E39" s="2"/>
      <c r="F39" s="2">
        <v>-500</v>
      </c>
      <c r="G39" s="2"/>
      <c r="H39" s="36"/>
    </row>
    <row r="40" spans="1:8" x14ac:dyDescent="0.25">
      <c r="A40" s="35" t="s">
        <v>38</v>
      </c>
      <c r="B40" s="6"/>
      <c r="C40" s="6"/>
      <c r="D40" s="6"/>
      <c r="E40" s="2"/>
      <c r="F40" s="6">
        <f>56628-D32-B23</f>
        <v>13074</v>
      </c>
      <c r="G40" s="2"/>
      <c r="H40" s="36"/>
    </row>
    <row r="41" spans="1:8" x14ac:dyDescent="0.25">
      <c r="A41" s="35"/>
      <c r="B41" s="6"/>
      <c r="C41" s="6"/>
      <c r="D41" s="6"/>
      <c r="E41" s="2"/>
      <c r="F41" s="6"/>
      <c r="G41" s="2"/>
      <c r="H41" s="36"/>
    </row>
    <row r="42" spans="1:8" x14ac:dyDescent="0.25">
      <c r="A42" s="35" t="s">
        <v>33</v>
      </c>
      <c r="B42" s="6">
        <f>SUM(B21:B23)</f>
        <v>180611</v>
      </c>
      <c r="C42" s="6"/>
      <c r="D42" s="6">
        <f>B42+SUM(D25:D32)</f>
        <v>248980</v>
      </c>
      <c r="E42" s="2"/>
      <c r="F42" s="6">
        <f>D42+SUM(F34:F41)</f>
        <v>275854</v>
      </c>
      <c r="G42" s="2"/>
      <c r="H42" s="36"/>
    </row>
    <row r="43" spans="1:8" ht="15.75" thickBot="1" x14ac:dyDescent="0.3">
      <c r="A43" s="39"/>
      <c r="B43" s="40"/>
      <c r="C43" s="41"/>
      <c r="D43" s="41"/>
      <c r="E43" s="41"/>
      <c r="F43" s="41"/>
      <c r="G43" s="41"/>
      <c r="H43" s="42"/>
    </row>
    <row r="44" spans="1:8" ht="15.75" thickTop="1" x14ac:dyDescent="0.25"/>
    <row r="47" spans="1:8" x14ac:dyDescent="0.25">
      <c r="C47" s="34"/>
    </row>
    <row r="52" spans="1:1" x14ac:dyDescent="0.25">
      <c r="A52">
        <v>1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zoomScale="90" zoomScaleNormal="90" workbookViewId="0">
      <selection activeCell="I31" sqref="I31"/>
    </sheetView>
  </sheetViews>
  <sheetFormatPr defaultColWidth="9" defaultRowHeight="15" x14ac:dyDescent="0.25"/>
  <cols>
    <col min="1" max="1" width="3.140625" style="16" customWidth="1"/>
    <col min="2" max="2" width="34.140625" style="16" customWidth="1"/>
    <col min="3" max="9" width="12.5703125" style="16" customWidth="1"/>
    <col min="10" max="11" width="12.5703125" style="17" customWidth="1"/>
    <col min="12" max="12" width="2" style="16" customWidth="1"/>
    <col min="13" max="13" width="42.28515625" style="16" customWidth="1"/>
    <col min="14" max="16384" width="9" style="16"/>
  </cols>
  <sheetData>
    <row r="1" spans="2:13" ht="15.75" thickBot="1" x14ac:dyDescent="0.3"/>
    <row r="2" spans="2:13" ht="24.75" customHeight="1" thickBot="1" x14ac:dyDescent="0.3">
      <c r="B2" s="19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x14ac:dyDescent="0.25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ht="30" x14ac:dyDescent="0.25">
      <c r="B4" s="22" t="s">
        <v>0</v>
      </c>
      <c r="C4" s="25" t="s">
        <v>21</v>
      </c>
      <c r="D4" s="26" t="s">
        <v>1</v>
      </c>
      <c r="E4" s="27" t="s">
        <v>22</v>
      </c>
      <c r="F4" s="26" t="s">
        <v>1</v>
      </c>
      <c r="G4" s="27" t="s">
        <v>23</v>
      </c>
      <c r="H4" s="18" t="s">
        <v>41</v>
      </c>
      <c r="I4" s="27" t="s">
        <v>24</v>
      </c>
      <c r="J4" s="27" t="s">
        <v>25</v>
      </c>
      <c r="K4" s="27" t="s">
        <v>42</v>
      </c>
      <c r="L4" s="26"/>
      <c r="M4" s="28" t="s">
        <v>6</v>
      </c>
    </row>
    <row r="5" spans="2:13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x14ac:dyDescent="0.25">
      <c r="B6" s="22" t="s">
        <v>2</v>
      </c>
      <c r="C6" s="29">
        <v>0</v>
      </c>
      <c r="D6" s="29"/>
      <c r="E6" s="29">
        <f>SUM(C6:D6)</f>
        <v>0</v>
      </c>
      <c r="F6" s="29"/>
      <c r="G6" s="29">
        <f>E6+F6</f>
        <v>0</v>
      </c>
      <c r="H6" s="29"/>
      <c r="I6" s="29">
        <v>0</v>
      </c>
      <c r="J6" s="29"/>
      <c r="K6" s="29">
        <v>0</v>
      </c>
      <c r="L6" s="29"/>
      <c r="M6" s="24"/>
    </row>
    <row r="7" spans="2:13" x14ac:dyDescent="0.25">
      <c r="B7" s="22" t="s">
        <v>3</v>
      </c>
      <c r="C7" s="29">
        <v>1500</v>
      </c>
      <c r="D7" s="29"/>
      <c r="E7" s="29">
        <v>1500</v>
      </c>
      <c r="F7" s="29"/>
      <c r="G7" s="29">
        <f>E7+F7</f>
        <v>1500</v>
      </c>
      <c r="H7" s="29">
        <v>1500</v>
      </c>
      <c r="I7" s="29">
        <v>3000</v>
      </c>
      <c r="J7" s="29"/>
      <c r="K7" s="29">
        <v>3000</v>
      </c>
      <c r="L7" s="29"/>
      <c r="M7" s="24" t="s">
        <v>44</v>
      </c>
    </row>
    <row r="8" spans="2:13" x14ac:dyDescent="0.25">
      <c r="B8" s="22" t="s">
        <v>4</v>
      </c>
      <c r="C8" s="29">
        <v>162926</v>
      </c>
      <c r="D8" s="29"/>
      <c r="E8" s="29">
        <f t="shared" ref="E8:E14" si="0">SUM(C8:D8)</f>
        <v>162926</v>
      </c>
      <c r="F8" s="29"/>
      <c r="G8" s="29">
        <f t="shared" ref="G8:G14" si="1">E8+F8</f>
        <v>162926</v>
      </c>
      <c r="H8" s="29"/>
      <c r="I8" s="29">
        <v>162926</v>
      </c>
      <c r="J8" s="29"/>
      <c r="K8" s="29">
        <v>162926</v>
      </c>
      <c r="L8" s="29"/>
      <c r="M8" s="24"/>
    </row>
    <row r="9" spans="2:13" x14ac:dyDescent="0.25">
      <c r="B9" s="22" t="s">
        <v>7</v>
      </c>
      <c r="C9" s="29">
        <v>5600</v>
      </c>
      <c r="D9" s="29">
        <v>1400</v>
      </c>
      <c r="E9" s="29">
        <f t="shared" si="0"/>
        <v>7000</v>
      </c>
      <c r="F9" s="29">
        <v>1400</v>
      </c>
      <c r="G9" s="29">
        <f t="shared" si="1"/>
        <v>8400</v>
      </c>
      <c r="H9" s="29">
        <v>1400</v>
      </c>
      <c r="I9" s="29">
        <v>9800</v>
      </c>
      <c r="J9" s="29">
        <v>1400</v>
      </c>
      <c r="K9" s="29">
        <f>I9+J9</f>
        <v>11200</v>
      </c>
      <c r="L9" s="29"/>
      <c r="M9" s="24"/>
    </row>
    <row r="10" spans="2:13" x14ac:dyDescent="0.25">
      <c r="B10" s="22" t="s">
        <v>14</v>
      </c>
      <c r="C10" s="29">
        <v>5400</v>
      </c>
      <c r="D10" s="29">
        <v>5400</v>
      </c>
      <c r="E10" s="29">
        <f t="shared" si="0"/>
        <v>10800</v>
      </c>
      <c r="F10" s="29">
        <v>5400</v>
      </c>
      <c r="G10" s="29">
        <f t="shared" si="1"/>
        <v>16200</v>
      </c>
      <c r="H10" s="29">
        <v>5400</v>
      </c>
      <c r="I10" s="29">
        <v>21600</v>
      </c>
      <c r="J10" s="29">
        <v>5400</v>
      </c>
      <c r="K10" s="29">
        <f t="shared" ref="K10:K13" si="2">I10+J10</f>
        <v>27000</v>
      </c>
      <c r="L10" s="29"/>
      <c r="M10" s="24"/>
    </row>
    <row r="11" spans="2:13" x14ac:dyDescent="0.25">
      <c r="B11" s="22" t="s">
        <v>13</v>
      </c>
      <c r="C11" s="29">
        <v>7000</v>
      </c>
      <c r="D11" s="29">
        <v>7000</v>
      </c>
      <c r="E11" s="29">
        <f t="shared" si="0"/>
        <v>14000</v>
      </c>
      <c r="F11" s="29">
        <v>7000</v>
      </c>
      <c r="G11" s="29">
        <f t="shared" si="1"/>
        <v>21000</v>
      </c>
      <c r="H11" s="29">
        <v>7000</v>
      </c>
      <c r="I11" s="29">
        <v>28000</v>
      </c>
      <c r="J11" s="29">
        <v>7000</v>
      </c>
      <c r="K11" s="29">
        <f t="shared" si="2"/>
        <v>35000</v>
      </c>
      <c r="L11" s="29"/>
      <c r="M11" s="24"/>
    </row>
    <row r="12" spans="2:13" x14ac:dyDescent="0.25">
      <c r="B12" s="22" t="s">
        <v>15</v>
      </c>
      <c r="C12" s="29">
        <v>25000</v>
      </c>
      <c r="D12" s="29">
        <v>0</v>
      </c>
      <c r="E12" s="29">
        <f t="shared" si="0"/>
        <v>25000</v>
      </c>
      <c r="F12" s="29"/>
      <c r="G12" s="29">
        <f t="shared" si="1"/>
        <v>25000</v>
      </c>
      <c r="H12" s="29"/>
      <c r="I12" s="29">
        <v>25000</v>
      </c>
      <c r="J12" s="29"/>
      <c r="K12" s="29">
        <f t="shared" si="2"/>
        <v>25000</v>
      </c>
      <c r="L12" s="29"/>
      <c r="M12" s="24"/>
    </row>
    <row r="13" spans="2:13" x14ac:dyDescent="0.25">
      <c r="B13" s="22" t="s">
        <v>18</v>
      </c>
      <c r="C13" s="29"/>
      <c r="D13" s="29"/>
      <c r="E13" s="29">
        <v>0</v>
      </c>
      <c r="F13" s="29">
        <v>5000</v>
      </c>
      <c r="G13" s="29">
        <f t="shared" si="1"/>
        <v>5000</v>
      </c>
      <c r="H13" s="29">
        <v>5000</v>
      </c>
      <c r="I13" s="29">
        <v>10000</v>
      </c>
      <c r="J13" s="29">
        <v>5000</v>
      </c>
      <c r="K13" s="29">
        <f t="shared" si="2"/>
        <v>15000</v>
      </c>
      <c r="L13" s="29"/>
      <c r="M13" s="24"/>
    </row>
    <row r="14" spans="2:13" x14ac:dyDescent="0.25">
      <c r="B14" s="22" t="s">
        <v>17</v>
      </c>
      <c r="C14" s="29">
        <v>18685</v>
      </c>
      <c r="D14" s="29">
        <v>24869</v>
      </c>
      <c r="E14" s="29">
        <f t="shared" si="0"/>
        <v>43554</v>
      </c>
      <c r="F14" s="30">
        <v>-7726</v>
      </c>
      <c r="G14" s="29">
        <f t="shared" si="1"/>
        <v>35828</v>
      </c>
      <c r="H14" s="29">
        <f>I16-G16</f>
        <v>7413</v>
      </c>
      <c r="I14" s="29">
        <f>I16-SUM(I6:I13)</f>
        <v>22941</v>
      </c>
      <c r="J14" s="29"/>
      <c r="K14" s="29">
        <f>K16-SUM(K6:K13)</f>
        <v>4141</v>
      </c>
      <c r="L14" s="29"/>
      <c r="M14" s="24" t="s">
        <v>43</v>
      </c>
    </row>
    <row r="15" spans="2:13" x14ac:dyDescent="0.25"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</row>
    <row r="16" spans="2:13" x14ac:dyDescent="0.25">
      <c r="B16" s="22" t="s">
        <v>5</v>
      </c>
      <c r="C16" s="29">
        <f>SUM(C6:C15)</f>
        <v>226111</v>
      </c>
      <c r="D16" s="29">
        <f>SUM(D6:D15)</f>
        <v>38669</v>
      </c>
      <c r="E16" s="29">
        <f>SUM(E6:E15)</f>
        <v>264780</v>
      </c>
      <c r="F16" s="29">
        <f>SUM(F6:F15)</f>
        <v>11074</v>
      </c>
      <c r="G16" s="29">
        <f>SUM(G6:G15)</f>
        <v>275854</v>
      </c>
      <c r="H16" s="29"/>
      <c r="I16" s="29">
        <v>283267</v>
      </c>
      <c r="J16" s="29"/>
      <c r="K16" s="29">
        <f>I16</f>
        <v>283267</v>
      </c>
      <c r="L16" s="29"/>
      <c r="M16" s="24" t="s">
        <v>45</v>
      </c>
    </row>
    <row r="17" spans="2:13" ht="15.75" thickBo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9" spans="2:13" x14ac:dyDescent="0.25">
      <c r="B19" s="16" t="s">
        <v>6</v>
      </c>
    </row>
    <row r="20" spans="2:13" x14ac:dyDescent="0.25">
      <c r="B20" s="16" t="s">
        <v>27</v>
      </c>
    </row>
    <row r="21" spans="2:13" x14ac:dyDescent="0.25">
      <c r="B21" s="46" t="s">
        <v>28</v>
      </c>
      <c r="C21" s="46"/>
      <c r="D21" s="46"/>
      <c r="E21" s="46"/>
      <c r="F21" s="46"/>
      <c r="G21" s="46"/>
      <c r="H21" s="46"/>
      <c r="I21" s="46"/>
    </row>
    <row r="22" spans="2:13" x14ac:dyDescent="0.25">
      <c r="B22" s="16" t="s">
        <v>29</v>
      </c>
    </row>
  </sheetData>
  <mergeCells count="1"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31 2018</vt:lpstr>
      <vt:lpstr>Mar 31 2019 (budget)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Tim Watton</cp:lastModifiedBy>
  <cp:lastPrinted>2014-02-15T11:08:22Z</cp:lastPrinted>
  <dcterms:created xsi:type="dcterms:W3CDTF">2012-04-15T11:10:51Z</dcterms:created>
  <dcterms:modified xsi:type="dcterms:W3CDTF">2018-12-05T12:29:04Z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Alf BUSH</vt:lpwstr>
  </property>
  <property fmtid="{D5CDD505-2E9C-101B-9397-08002B2CF9AE}" pid="3" name="AXPDataClassification">
    <vt:lpwstr>AXP Public</vt:lpwstr>
  </property>
  <property fmtid="{D5CDD505-2E9C-101B-9397-08002B2CF9AE}" pid="4" name="AXPDataClassificationForSearch">
    <vt:lpwstr>AXPPublic_UniqueSearchString</vt:lpwstr>
  </property>
</Properties>
</file>