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7755" activeTab="1"/>
  </bookViews>
  <sheets>
    <sheet name="Sports Club tracker 11 Mar 19" sheetId="2" r:id="rId1"/>
    <sheet name="Recon 11 Mar 19 " sheetId="1" r:id="rId2"/>
  </sheets>
  <definedNames>
    <definedName name="_xlnm.Print_Area" localSheetId="1">'Recon 11 Mar 19 '!$A$1:$K$39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D32" i="2"/>
  <c r="C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32" i="2" s="1"/>
  <c r="C35" i="1"/>
  <c r="C28" i="1"/>
  <c r="J27" i="1"/>
  <c r="G27" i="1"/>
  <c r="C22" i="1"/>
  <c r="D36" i="1" s="1"/>
  <c r="J11" i="1"/>
  <c r="G11" i="1"/>
  <c r="C11" i="1"/>
  <c r="C3" i="1"/>
  <c r="D13" i="1" s="1"/>
  <c r="D38" i="1" s="1"/>
</calcChain>
</file>

<file path=xl/sharedStrings.xml><?xml version="1.0" encoding="utf-8"?>
<sst xmlns="http://schemas.openxmlformats.org/spreadsheetml/2006/main" count="120" uniqueCount="99">
  <si>
    <t>Balance as at 1st April 2018</t>
  </si>
  <si>
    <t>Prior year receipts - 08/03/18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</si>
  <si>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</si>
  <si>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</si>
  <si>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</si>
  <si>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</si>
  <si>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</si>
  <si>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- 8 Mar 2018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</si>
  <si>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</si>
  <si>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</si>
  <si>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</si>
  <si>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</si>
  <si>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</si>
  <si>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r>
      <t xml:space="preserve">OPEN SPACES </t>
    </r>
    <r>
      <rPr>
        <b/>
        <sz val="10"/>
        <color indexed="10"/>
        <rFont val="Arial"/>
        <family val="2"/>
      </rPr>
      <t>**</t>
    </r>
  </si>
  <si>
    <t>GRANTS</t>
  </si>
  <si>
    <t>Exceptionals in 2017/18 (Apr-Feb)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</si>
  <si>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£14,300 top up of Pru investment (Admin subhead)</t>
    </r>
  </si>
  <si>
    <r>
      <t xml:space="preserve">** </t>
    </r>
    <r>
      <rPr>
        <sz val="10"/>
        <rFont val="Arial"/>
        <family val="2"/>
      </rPr>
      <t>£1350 Rocket park fence "doubling"</t>
    </r>
  </si>
  <si>
    <t>Bank Balances as at 10 Mar 2019</t>
  </si>
  <si>
    <r>
      <rPr>
        <sz val="10"/>
        <color indexed="10"/>
        <rFont val="Arial"/>
        <family val="2"/>
      </rPr>
      <t xml:space="preserve">** </t>
    </r>
    <r>
      <rPr>
        <sz val="10"/>
        <rFont val="Arial"/>
        <family val="2"/>
      </rPr>
      <t>£1320 Library Walk hedge &amp; stump clearance</t>
    </r>
  </si>
  <si>
    <t>Santander Bus Direct Saver A/C</t>
  </si>
  <si>
    <t>Total £16,970</t>
  </si>
  <si>
    <t>Santander Curr A/C</t>
  </si>
  <si>
    <t>HSBC Community Savings A/C</t>
  </si>
  <si>
    <t>HSBC Community A/C</t>
  </si>
  <si>
    <t xml:space="preserve">CIL Money received </t>
  </si>
  <si>
    <t>CIL Money expenditure</t>
  </si>
  <si>
    <t>Note</t>
  </si>
  <si>
    <t>Prudential investment</t>
  </si>
  <si>
    <t>Plus credits not shown</t>
  </si>
  <si>
    <t>21/2/18 &amp; 28/3/18</t>
  </si>
  <si>
    <t>Payroll adjust (2016/17)</t>
  </si>
  <si>
    <t>Total CIL rec'd</t>
  </si>
  <si>
    <t>Total CIL Spent</t>
  </si>
  <si>
    <t>Note 1</t>
  </si>
  <si>
    <t xml:space="preserve">Rocket park fence &amp; gates. </t>
  </si>
  <si>
    <t>Less cheques not presented</t>
  </si>
  <si>
    <t>Note 2</t>
  </si>
  <si>
    <t>Library Walk upgrading</t>
  </si>
  <si>
    <t>838 K Watson</t>
  </si>
  <si>
    <t>Note 3</t>
  </si>
  <si>
    <t>Eldons Drove lane vegetation clearance</t>
  </si>
  <si>
    <t>508 Donation to PPAC</t>
  </si>
  <si>
    <t>884 T Watton</t>
  </si>
  <si>
    <t>888 A Cottman</t>
  </si>
  <si>
    <t>Discrepancy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</si>
  <si>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</si>
  <si>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</si>
  <si>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</si>
  <si>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LMSC Apr 2018-Jan 2019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</si>
  <si>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</si>
  <si>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</si>
  <si>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</si>
  <si>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</si>
  <si>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</si>
  <si>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</si>
  <si>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</si>
  <si>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</si>
  <si>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</si>
  <si>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</si>
  <si>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</si>
  <si>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</si>
  <si>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</si>
  <si>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</si>
  <si>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</si>
  <si>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</si>
  <si>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</si>
  <si>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</si>
  <si>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</si>
  <si>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</si>
  <si>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</si>
  <si>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</si>
  <si>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</si>
  <si>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</si>
  <si>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</si>
  <si>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</si>
  <si>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</si>
  <si>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</si>
  <si>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</si>
  <si>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</si>
  <si>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</si>
  <si>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</si>
  <si>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</si>
  <si>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</si>
  <si>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</si>
  <si>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</si>
  <si>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</si>
  <si>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</si>
  <si>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</si>
  <si>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</si>
  <si>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Pav &amp; Pitch Hire - Feb</t>
  </si>
  <si>
    <t>857 K Watson, Reinstate gas boiler</t>
  </si>
  <si>
    <t>858 A Cottman, painting materials</t>
  </si>
  <si>
    <t>859 Hillier Recycling, hire of skip</t>
  </si>
  <si>
    <t>868 Water2Business 6 monthly water charge</t>
  </si>
  <si>
    <t>869 LM FC TV Licence reimbursement</t>
  </si>
  <si>
    <t>877 Gas Bill reimburse to A Bush</t>
  </si>
  <si>
    <t>877 Elec Bill reimburse to A Bush</t>
  </si>
  <si>
    <t>883 Idverde Ltd, extra grass cut -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</si>
</sst>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2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1" fillId="0" borderId="0" xfId="2" applyFill="1" applyAlignment="1">
      <alignment horizontal="center"/>
    </xf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" fontId="1" fillId="0" borderId="0" xfId="2" applyNumberForma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7" fillId="0" borderId="0" xfId="2" applyFont="1" applyFill="1"/>
    <xf numFmtId="0" fontId="8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44" fontId="1" fillId="0" borderId="0" xfId="3" applyFont="1" applyFill="1" applyAlignment="1"/>
    <xf numFmtId="0" fontId="1" fillId="0" borderId="0" xfId="2" applyFill="1" applyAlignment="1">
      <alignment horizontal="right"/>
    </xf>
    <xf numFmtId="0" fontId="1" fillId="0" borderId="0" xfId="2" applyFill="1" applyAlignment="1">
      <alignment horizontal="left"/>
    </xf>
    <xf numFmtId="44" fontId="4" fillId="2" borderId="0" xfId="3" applyFont="1" applyFill="1" applyAlignment="1">
      <alignment horizontal="left"/>
    </xf>
    <xf numFmtId="0" fontId="1" fillId="2" borderId="0" xfId="2" applyFill="1"/>
    <xf numFmtId="0" fontId="4" fillId="2" borderId="0" xfId="2" applyFont="1" applyFill="1" applyAlignment="1">
      <alignment horizontal="left"/>
    </xf>
    <xf numFmtId="0" fontId="4" fillId="2" borderId="0" xfId="2" applyFont="1" applyFill="1"/>
    <xf numFmtId="0" fontId="1" fillId="0" borderId="0" xfId="2" applyFont="1" applyFill="1" applyAlignment="1">
      <alignment horizontal="right"/>
    </xf>
    <xf numFmtId="166" fontId="1" fillId="2" borderId="0" xfId="2" applyNumberFormat="1" applyFill="1"/>
    <xf numFmtId="164" fontId="1" fillId="2" borderId="0" xfId="2" applyNumberFormat="1" applyFill="1"/>
    <xf numFmtId="166" fontId="1" fillId="2" borderId="0" xfId="3" applyNumberFormat="1" applyFont="1" applyFill="1"/>
    <xf numFmtId="15" fontId="1" fillId="2" borderId="0" xfId="2" applyNumberFormat="1" applyFill="1"/>
    <xf numFmtId="164" fontId="1" fillId="2" borderId="0" xfId="2" applyNumberFormat="1" applyFill="1" applyAlignment="1">
      <alignment horizontal="left"/>
    </xf>
    <xf numFmtId="14" fontId="1" fillId="2" borderId="0" xfId="2" applyNumberFormat="1" applyFill="1"/>
    <xf numFmtId="8" fontId="1" fillId="2" borderId="0" xfId="2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2" applyFont="1"/>
    <xf numFmtId="164" fontId="4" fillId="2" borderId="0" xfId="2" applyNumberFormat="1" applyFont="1" applyFill="1"/>
    <xf numFmtId="44" fontId="1" fillId="0" borderId="0" xfId="2" applyNumberFormat="1" applyFont="1" applyFill="1"/>
    <xf numFmtId="0" fontId="4" fillId="0" borderId="0" xfId="2" applyFont="1"/>
    <xf numFmtId="0" fontId="4" fillId="0" borderId="0" xfId="2" applyFont="1" applyFill="1" applyAlignment="1">
      <alignment horizontal="center"/>
    </xf>
    <xf numFmtId="167" fontId="1" fillId="0" borderId="0" xfId="2" applyNumberFormat="1"/>
    <xf numFmtId="15" fontId="1" fillId="0" borderId="0" xfId="0" applyNumberFormat="1" applyFont="1"/>
    <xf numFmtId="0" fontId="1" fillId="0" borderId="0" xfId="0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9" fillId="0" borderId="0" xfId="3" applyFont="1" applyFill="1"/>
    <xf numFmtId="0" fontId="1" fillId="0" borderId="0" xfId="2" applyFont="1" applyFill="1" applyAlignment="1">
      <alignment horizontal="center"/>
    </xf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>
      <selection activeCell="G22" sqref="G22"/>
    </sheetView>
  </sheetViews>
  <sheetFormatPr defaultRowHeight="12.75" x14ac:dyDescent="0.2"/>
  <cols>
    <col min="1" max="1" width="9.140625" style="7"/>
    <col min="2" max="2" width="31.425781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46</v>
      </c>
      <c r="C1" s="2"/>
      <c r="D1" s="4"/>
      <c r="E1" s="5"/>
      <c r="F1" s="5"/>
      <c r="G1" s="5" t="s">
        <v>47</v>
      </c>
      <c r="H1" s="5"/>
      <c r="I1" s="6"/>
      <c r="J1" s="5"/>
      <c r="K1" s="5"/>
    </row>
    <row r="2" spans="1:12" x14ac:dyDescent="0.2">
      <c r="A2" s="48" t="s">
        <v>48</v>
      </c>
      <c r="B2" s="12" t="s">
        <v>49</v>
      </c>
      <c r="C2" s="49" t="s">
        <v>50</v>
      </c>
      <c r="D2" s="49" t="s">
        <v>51</v>
      </c>
      <c r="E2" s="49" t="s">
        <v>52</v>
      </c>
      <c r="F2" s="5"/>
      <c r="G2" s="12" t="s">
        <v>48</v>
      </c>
      <c r="H2" s="12" t="s">
        <v>53</v>
      </c>
      <c r="I2" s="10" t="s">
        <v>54</v>
      </c>
      <c r="J2" s="12" t="s">
        <v>52</v>
      </c>
      <c r="K2" s="5"/>
    </row>
    <row r="3" spans="1:12" x14ac:dyDescent="0.2">
      <c r="A3" s="50">
        <v>43291</v>
      </c>
      <c r="B3" s="5" t="s">
        <v>55</v>
      </c>
      <c r="C3" s="8">
        <v>170</v>
      </c>
      <c r="D3" s="8">
        <v>34</v>
      </c>
      <c r="E3" s="8">
        <f t="shared" ref="E3:E11" si="0">SUM(C3:D3)</f>
        <v>204</v>
      </c>
      <c r="F3" s="5"/>
      <c r="G3" s="51">
        <v>43319</v>
      </c>
      <c r="H3" s="5" t="s">
        <v>56</v>
      </c>
      <c r="I3" s="5" t="s">
        <v>57</v>
      </c>
      <c r="J3" s="8">
        <v>60</v>
      </c>
      <c r="K3" s="5"/>
    </row>
    <row r="4" spans="1:12" x14ac:dyDescent="0.2">
      <c r="A4" s="50">
        <v>43325</v>
      </c>
      <c r="B4" s="5" t="s">
        <v>58</v>
      </c>
      <c r="C4" s="8">
        <v>170</v>
      </c>
      <c r="D4" s="8">
        <v>34</v>
      </c>
      <c r="E4" s="8">
        <f t="shared" si="0"/>
        <v>204</v>
      </c>
      <c r="F4" s="6"/>
      <c r="G4" s="51">
        <v>43331</v>
      </c>
      <c r="H4" s="5" t="s">
        <v>59</v>
      </c>
      <c r="I4" s="1" t="s">
        <v>60</v>
      </c>
      <c r="J4" s="8">
        <v>75</v>
      </c>
      <c r="K4" s="5"/>
    </row>
    <row r="5" spans="1:12" x14ac:dyDescent="0.2">
      <c r="A5" s="50">
        <v>43342</v>
      </c>
      <c r="B5" s="5" t="s">
        <v>61</v>
      </c>
      <c r="C5" s="8">
        <v>60.17</v>
      </c>
      <c r="D5" s="8">
        <v>3</v>
      </c>
      <c r="E5" s="8">
        <f t="shared" si="0"/>
        <v>63.17</v>
      </c>
      <c r="F5" s="12"/>
      <c r="G5" s="51">
        <v>43335</v>
      </c>
      <c r="H5" s="52" t="s">
        <v>62</v>
      </c>
      <c r="I5" s="52" t="s">
        <v>63</v>
      </c>
      <c r="J5" s="8">
        <v>255</v>
      </c>
      <c r="K5" s="5"/>
    </row>
    <row r="6" spans="1:12" x14ac:dyDescent="0.2">
      <c r="A6" s="50">
        <v>43313</v>
      </c>
      <c r="B6" s="5" t="s">
        <v>64</v>
      </c>
      <c r="C6" s="8">
        <v>354.42</v>
      </c>
      <c r="D6" s="8">
        <v>0</v>
      </c>
      <c r="E6" s="8">
        <f t="shared" si="0"/>
        <v>354.42</v>
      </c>
      <c r="F6" s="12"/>
      <c r="G6" s="51">
        <v>43368</v>
      </c>
      <c r="H6" s="52" t="s">
        <v>62</v>
      </c>
      <c r="I6" s="1" t="s">
        <v>65</v>
      </c>
      <c r="J6" s="53">
        <v>167.66</v>
      </c>
      <c r="K6" s="5"/>
      <c r="L6" s="17"/>
    </row>
    <row r="7" spans="1:12" x14ac:dyDescent="0.2">
      <c r="A7" s="50">
        <v>43319</v>
      </c>
      <c r="B7" s="5" t="s">
        <v>66</v>
      </c>
      <c r="C7" s="8">
        <v>70.72</v>
      </c>
      <c r="D7" s="8">
        <v>0</v>
      </c>
      <c r="E7" s="8">
        <f t="shared" si="0"/>
        <v>70.72</v>
      </c>
      <c r="F7" s="12"/>
      <c r="G7" s="51">
        <v>43374</v>
      </c>
      <c r="H7" s="52" t="s">
        <v>62</v>
      </c>
      <c r="I7" s="1" t="s">
        <v>67</v>
      </c>
      <c r="J7" s="53">
        <v>167.66</v>
      </c>
      <c r="K7" s="5"/>
      <c r="L7" s="17"/>
    </row>
    <row r="8" spans="1:12" x14ac:dyDescent="0.2">
      <c r="A8" s="50">
        <v>43321</v>
      </c>
      <c r="B8" s="5" t="s">
        <v>68</v>
      </c>
      <c r="C8" s="8">
        <v>348.32</v>
      </c>
      <c r="D8" s="8">
        <v>0</v>
      </c>
      <c r="E8" s="8">
        <f t="shared" si="0"/>
        <v>348.32</v>
      </c>
      <c r="F8" s="12"/>
      <c r="G8" s="51">
        <v>43405</v>
      </c>
      <c r="H8" s="52" t="s">
        <v>62</v>
      </c>
      <c r="I8" s="1" t="s">
        <v>69</v>
      </c>
      <c r="J8" s="53">
        <v>167.66</v>
      </c>
      <c r="K8" s="5"/>
      <c r="L8" s="17"/>
    </row>
    <row r="9" spans="1:12" x14ac:dyDescent="0.2">
      <c r="A9" s="50">
        <v>43319</v>
      </c>
      <c r="B9" s="5" t="s">
        <v>70</v>
      </c>
      <c r="C9" s="8">
        <v>600</v>
      </c>
      <c r="D9" s="8">
        <v>0</v>
      </c>
      <c r="E9" s="8">
        <f t="shared" si="0"/>
        <v>600</v>
      </c>
      <c r="F9" s="12"/>
      <c r="G9" s="51">
        <v>43411</v>
      </c>
      <c r="H9" s="2" t="s">
        <v>71</v>
      </c>
      <c r="I9" s="1" t="s">
        <v>60</v>
      </c>
      <c r="J9" s="53">
        <v>15</v>
      </c>
      <c r="K9" s="5"/>
      <c r="L9" s="17"/>
    </row>
    <row r="10" spans="1:12" x14ac:dyDescent="0.2">
      <c r="A10" s="50">
        <v>43355</v>
      </c>
      <c r="B10" s="5" t="s">
        <v>72</v>
      </c>
      <c r="C10" s="8">
        <v>150.5</v>
      </c>
      <c r="D10" s="8">
        <v>0</v>
      </c>
      <c r="E10" s="8">
        <f t="shared" si="0"/>
        <v>150.5</v>
      </c>
      <c r="F10" s="12"/>
      <c r="G10" s="51">
        <v>43419</v>
      </c>
      <c r="H10" s="2" t="s">
        <v>73</v>
      </c>
      <c r="I10" s="1" t="s">
        <v>74</v>
      </c>
      <c r="J10" s="53">
        <v>100</v>
      </c>
      <c r="K10" s="5"/>
      <c r="L10" s="17"/>
    </row>
    <row r="11" spans="1:12" x14ac:dyDescent="0.2">
      <c r="A11" s="50">
        <v>43357</v>
      </c>
      <c r="B11" s="5" t="s">
        <v>75</v>
      </c>
      <c r="C11" s="8">
        <v>70.55</v>
      </c>
      <c r="D11" s="8">
        <v>3.52</v>
      </c>
      <c r="E11" s="8">
        <f t="shared" si="0"/>
        <v>74.069999999999993</v>
      </c>
      <c r="F11" s="12"/>
      <c r="G11" s="51">
        <v>43425</v>
      </c>
      <c r="H11" s="2" t="s">
        <v>76</v>
      </c>
      <c r="I11" s="1" t="s">
        <v>77</v>
      </c>
      <c r="J11" s="53">
        <v>135</v>
      </c>
      <c r="K11" s="5"/>
      <c r="L11" s="17"/>
    </row>
    <row r="12" spans="1:12" x14ac:dyDescent="0.2">
      <c r="A12" s="50">
        <v>43397</v>
      </c>
      <c r="B12" s="5" t="s">
        <v>78</v>
      </c>
      <c r="C12" s="54">
        <v>85</v>
      </c>
      <c r="D12" s="54">
        <v>17</v>
      </c>
      <c r="E12" s="55">
        <f t="shared" ref="E12:E31" si="1">SUM(C12:D12)</f>
        <v>102</v>
      </c>
      <c r="F12" s="12"/>
      <c r="G12" s="51">
        <v>43802</v>
      </c>
      <c r="H12" s="52" t="s">
        <v>62</v>
      </c>
      <c r="I12" s="1" t="s">
        <v>79</v>
      </c>
      <c r="J12" s="53">
        <v>167.66</v>
      </c>
      <c r="K12" s="5"/>
      <c r="L12" s="17"/>
    </row>
    <row r="13" spans="1:12" x14ac:dyDescent="0.2">
      <c r="A13" s="50">
        <v>43397</v>
      </c>
      <c r="B13" s="5" t="s">
        <v>80</v>
      </c>
      <c r="C13" s="8">
        <v>56.36</v>
      </c>
      <c r="D13" s="8">
        <v>0</v>
      </c>
      <c r="E13" s="8">
        <f t="shared" si="1"/>
        <v>56.36</v>
      </c>
      <c r="F13" s="12"/>
      <c r="G13" s="51">
        <v>43467</v>
      </c>
      <c r="H13" s="52" t="s">
        <v>62</v>
      </c>
      <c r="I13" s="1" t="s">
        <v>81</v>
      </c>
      <c r="J13" s="53">
        <v>167.66</v>
      </c>
      <c r="K13" s="5"/>
      <c r="L13" s="17"/>
    </row>
    <row r="14" spans="1:12" x14ac:dyDescent="0.2">
      <c r="A14" s="50">
        <v>43397</v>
      </c>
      <c r="B14" s="5" t="s">
        <v>82</v>
      </c>
      <c r="C14" s="8">
        <v>26</v>
      </c>
      <c r="D14" s="8">
        <v>0</v>
      </c>
      <c r="E14" s="8">
        <f t="shared" si="1"/>
        <v>26</v>
      </c>
      <c r="F14" s="12"/>
      <c r="G14" s="51">
        <v>43472</v>
      </c>
      <c r="H14" s="56" t="s">
        <v>83</v>
      </c>
      <c r="I14" s="52" t="s">
        <v>84</v>
      </c>
      <c r="J14" s="53">
        <v>120</v>
      </c>
      <c r="K14" s="5"/>
      <c r="L14" s="17"/>
    </row>
    <row r="15" spans="1:12" x14ac:dyDescent="0.2">
      <c r="A15" s="50">
        <v>43397</v>
      </c>
      <c r="B15" s="5" t="s">
        <v>85</v>
      </c>
      <c r="C15" s="8">
        <v>125</v>
      </c>
      <c r="D15" s="8">
        <v>25</v>
      </c>
      <c r="E15" s="8">
        <f t="shared" si="1"/>
        <v>150</v>
      </c>
      <c r="F15" s="12"/>
      <c r="G15" s="51">
        <v>43475</v>
      </c>
      <c r="H15" s="56" t="s">
        <v>86</v>
      </c>
      <c r="I15" s="56" t="s">
        <v>87</v>
      </c>
      <c r="J15" s="53">
        <v>120</v>
      </c>
      <c r="K15" s="5"/>
      <c r="L15" s="17"/>
    </row>
    <row r="16" spans="1:12" x14ac:dyDescent="0.2">
      <c r="A16" s="50">
        <v>43397</v>
      </c>
      <c r="B16" s="5" t="s">
        <v>88</v>
      </c>
      <c r="C16" s="8">
        <v>43.77</v>
      </c>
      <c r="D16" s="8">
        <v>2.1800000000000002</v>
      </c>
      <c r="E16" s="8">
        <f t="shared" si="1"/>
        <v>45.95</v>
      </c>
      <c r="F16" s="12"/>
      <c r="G16" s="51">
        <v>43497</v>
      </c>
      <c r="H16" s="52" t="s">
        <v>62</v>
      </c>
      <c r="I16" s="1" t="s">
        <v>81</v>
      </c>
      <c r="J16" s="53">
        <v>167.66</v>
      </c>
      <c r="K16" s="5"/>
      <c r="L16" s="17"/>
    </row>
    <row r="17" spans="1:12" x14ac:dyDescent="0.2">
      <c r="A17" s="50">
        <v>43432</v>
      </c>
      <c r="B17" s="5" t="s">
        <v>89</v>
      </c>
      <c r="C17" s="8">
        <v>170</v>
      </c>
      <c r="D17" s="8">
        <v>34</v>
      </c>
      <c r="E17" s="8">
        <f t="shared" si="1"/>
        <v>204</v>
      </c>
      <c r="F17" s="12"/>
      <c r="G17" s="51">
        <v>43525</v>
      </c>
      <c r="H17" s="52" t="s">
        <v>62</v>
      </c>
      <c r="I17" s="52" t="s">
        <v>90</v>
      </c>
      <c r="J17" s="53">
        <v>167.66</v>
      </c>
      <c r="K17" s="5"/>
      <c r="L17" s="17"/>
    </row>
    <row r="18" spans="1:12" x14ac:dyDescent="0.2">
      <c r="A18" s="50">
        <v>43432</v>
      </c>
      <c r="B18" s="5" t="s">
        <v>91</v>
      </c>
      <c r="C18" s="8">
        <v>300</v>
      </c>
      <c r="D18" s="8">
        <v>0</v>
      </c>
      <c r="E18" s="8">
        <f t="shared" si="1"/>
        <v>300</v>
      </c>
      <c r="F18" s="12"/>
      <c r="G18" s="5"/>
      <c r="H18" s="3"/>
      <c r="I18" s="12"/>
      <c r="J18" s="53"/>
      <c r="K18" s="5"/>
      <c r="L18" s="17"/>
    </row>
    <row r="19" spans="1:12" x14ac:dyDescent="0.2">
      <c r="A19" s="50">
        <v>43432</v>
      </c>
      <c r="B19" s="5" t="s">
        <v>92</v>
      </c>
      <c r="C19" s="8">
        <v>139.46</v>
      </c>
      <c r="D19" s="8">
        <v>33.619999999999997</v>
      </c>
      <c r="E19" s="8">
        <f t="shared" si="1"/>
        <v>173.08</v>
      </c>
      <c r="F19" s="12"/>
      <c r="G19" s="5"/>
      <c r="H19" s="3"/>
      <c r="I19" s="12"/>
      <c r="J19" s="53"/>
      <c r="K19" s="5"/>
      <c r="L19" s="17"/>
    </row>
    <row r="20" spans="1:12" x14ac:dyDescent="0.2">
      <c r="A20" s="50">
        <v>43432</v>
      </c>
      <c r="B20" s="5" t="s">
        <v>93</v>
      </c>
      <c r="C20" s="8">
        <v>240</v>
      </c>
      <c r="D20" s="8">
        <v>48</v>
      </c>
      <c r="E20" s="8">
        <f t="shared" si="1"/>
        <v>288</v>
      </c>
      <c r="F20" s="12"/>
      <c r="G20" s="5"/>
      <c r="H20" s="3"/>
      <c r="I20" s="12"/>
      <c r="J20" s="53"/>
      <c r="K20" s="5"/>
      <c r="L20" s="17"/>
    </row>
    <row r="21" spans="1:12" x14ac:dyDescent="0.2">
      <c r="A21" s="50">
        <v>43453</v>
      </c>
      <c r="B21" s="5" t="s">
        <v>94</v>
      </c>
      <c r="C21" s="8">
        <v>368.01</v>
      </c>
      <c r="D21" s="8">
        <v>0</v>
      </c>
      <c r="E21" s="8">
        <f t="shared" si="1"/>
        <v>368.01</v>
      </c>
      <c r="F21" s="12"/>
      <c r="G21" s="5"/>
      <c r="H21" s="3"/>
      <c r="I21" s="12"/>
      <c r="J21" s="53"/>
      <c r="K21" s="5"/>
      <c r="L21" s="17"/>
    </row>
    <row r="22" spans="1:12" x14ac:dyDescent="0.2">
      <c r="A22" s="50">
        <v>43453</v>
      </c>
      <c r="B22" s="5" t="s">
        <v>95</v>
      </c>
      <c r="C22" s="8">
        <v>150.5</v>
      </c>
      <c r="D22" s="8">
        <v>0</v>
      </c>
      <c r="E22" s="8">
        <f t="shared" si="1"/>
        <v>150.5</v>
      </c>
      <c r="F22" s="12"/>
      <c r="G22" s="5"/>
      <c r="H22" s="3"/>
      <c r="I22" s="12"/>
      <c r="J22" s="53"/>
      <c r="K22" s="5"/>
      <c r="L22" s="17"/>
    </row>
    <row r="23" spans="1:12" x14ac:dyDescent="0.2">
      <c r="A23" s="50">
        <v>43493</v>
      </c>
      <c r="B23" s="5" t="s">
        <v>96</v>
      </c>
      <c r="C23" s="8">
        <v>71.45</v>
      </c>
      <c r="D23" s="8">
        <v>3.57</v>
      </c>
      <c r="E23" s="8">
        <f t="shared" si="1"/>
        <v>75.02</v>
      </c>
      <c r="F23" s="12"/>
      <c r="G23" s="5"/>
      <c r="H23" s="3"/>
      <c r="I23" s="12"/>
      <c r="J23" s="53"/>
      <c r="K23" s="5"/>
      <c r="L23" s="17"/>
    </row>
    <row r="24" spans="1:12" x14ac:dyDescent="0.2">
      <c r="A24" s="50">
        <v>43493</v>
      </c>
      <c r="B24" s="5" t="s">
        <v>97</v>
      </c>
      <c r="C24" s="8">
        <v>88.83</v>
      </c>
      <c r="D24" s="8">
        <v>4.4400000000000004</v>
      </c>
      <c r="E24" s="8">
        <f t="shared" si="1"/>
        <v>93.27</v>
      </c>
      <c r="F24" s="12"/>
      <c r="G24" s="5"/>
      <c r="H24" s="3"/>
      <c r="I24" s="12"/>
      <c r="J24" s="53"/>
      <c r="K24" s="5"/>
      <c r="L24" s="17"/>
    </row>
    <row r="25" spans="1:12" x14ac:dyDescent="0.2">
      <c r="A25" s="50">
        <v>43523</v>
      </c>
      <c r="B25" s="5" t="s">
        <v>98</v>
      </c>
      <c r="C25" s="8">
        <v>85</v>
      </c>
      <c r="D25" s="8">
        <v>17</v>
      </c>
      <c r="E25" s="8">
        <f t="shared" si="1"/>
        <v>102</v>
      </c>
      <c r="F25" s="12"/>
      <c r="G25" s="5"/>
      <c r="H25" s="3"/>
      <c r="I25" s="12"/>
      <c r="J25" s="53"/>
      <c r="K25" s="5"/>
      <c r="L25" s="17"/>
    </row>
    <row r="26" spans="1:12" x14ac:dyDescent="0.2">
      <c r="A26" s="50"/>
      <c r="B26" s="5"/>
      <c r="C26" s="8"/>
      <c r="D26" s="8"/>
      <c r="E26" s="8">
        <f t="shared" si="1"/>
        <v>0</v>
      </c>
      <c r="F26" s="12"/>
      <c r="G26" s="5"/>
      <c r="H26" s="3"/>
      <c r="I26" s="12"/>
      <c r="J26" s="53"/>
      <c r="K26" s="5"/>
      <c r="L26" s="17"/>
    </row>
    <row r="27" spans="1:12" x14ac:dyDescent="0.2">
      <c r="A27" s="50"/>
      <c r="B27" s="5"/>
      <c r="C27" s="8"/>
      <c r="D27" s="8"/>
      <c r="E27" s="8">
        <f t="shared" si="1"/>
        <v>0</v>
      </c>
      <c r="F27" s="12"/>
      <c r="G27" s="5"/>
      <c r="H27" s="3"/>
      <c r="I27" s="12"/>
      <c r="J27" s="53"/>
      <c r="K27" s="5"/>
      <c r="L27" s="17"/>
    </row>
    <row r="28" spans="1:12" x14ac:dyDescent="0.2">
      <c r="A28" s="50"/>
      <c r="B28" s="5"/>
      <c r="C28" s="8"/>
      <c r="D28" s="8"/>
      <c r="E28" s="8">
        <f t="shared" si="1"/>
        <v>0</v>
      </c>
      <c r="F28" s="12"/>
      <c r="G28" s="5"/>
      <c r="H28" s="3"/>
      <c r="I28" s="12"/>
      <c r="J28" s="53"/>
      <c r="K28" s="5"/>
      <c r="L28" s="17"/>
    </row>
    <row r="29" spans="1:12" x14ac:dyDescent="0.2">
      <c r="A29" s="50"/>
      <c r="B29" s="5"/>
      <c r="C29" s="8"/>
      <c r="D29" s="8"/>
      <c r="E29" s="8">
        <f t="shared" si="1"/>
        <v>0</v>
      </c>
      <c r="F29" s="12"/>
      <c r="G29" s="5"/>
      <c r="H29" s="3"/>
      <c r="I29" s="12"/>
      <c r="J29" s="53"/>
      <c r="K29" s="5"/>
      <c r="L29" s="17"/>
    </row>
    <row r="30" spans="1:12" x14ac:dyDescent="0.2">
      <c r="A30" s="50"/>
      <c r="B30" s="5"/>
      <c r="C30" s="8"/>
      <c r="D30" s="8"/>
      <c r="E30" s="8">
        <f t="shared" si="1"/>
        <v>0</v>
      </c>
      <c r="F30" s="12"/>
      <c r="G30" s="5"/>
      <c r="H30" s="3"/>
      <c r="I30" s="12"/>
      <c r="J30" s="53"/>
      <c r="K30" s="5"/>
      <c r="L30" s="17"/>
    </row>
    <row r="31" spans="1:12" x14ac:dyDescent="0.2">
      <c r="B31" s="5"/>
      <c r="C31" s="5"/>
      <c r="D31" s="5"/>
      <c r="E31" s="8">
        <f t="shared" si="1"/>
        <v>0</v>
      </c>
      <c r="F31" s="12"/>
      <c r="G31" s="5"/>
      <c r="H31" s="3"/>
      <c r="I31" s="12"/>
      <c r="J31" s="53"/>
      <c r="K31" s="5"/>
      <c r="L31" s="17"/>
    </row>
    <row r="32" spans="1:12" ht="15" x14ac:dyDescent="0.35">
      <c r="B32" s="6" t="s">
        <v>52</v>
      </c>
      <c r="C32" s="57">
        <f>SUM(C3:C31)</f>
        <v>3944.0600000000004</v>
      </c>
      <c r="D32" s="57">
        <f>SUM(D3:D31)</f>
        <v>259.33</v>
      </c>
      <c r="E32" s="57">
        <f>SUM(E3:E31)</f>
        <v>4203.3900000000003</v>
      </c>
      <c r="F32" s="12"/>
      <c r="G32" s="58"/>
      <c r="H32" s="59" t="s">
        <v>52</v>
      </c>
      <c r="I32" s="5"/>
      <c r="J32" s="57">
        <f>SUM(J3:J31)</f>
        <v>2053.6200000000003</v>
      </c>
      <c r="K32" s="21"/>
      <c r="L32" s="17"/>
    </row>
    <row r="33" spans="2:13" x14ac:dyDescent="0.2">
      <c r="B33" s="5"/>
      <c r="C33" s="5"/>
      <c r="D33" s="5"/>
      <c r="E33" s="5"/>
      <c r="F33" s="12"/>
      <c r="G33" s="5"/>
      <c r="H33" s="24"/>
      <c r="I33" s="12"/>
      <c r="J33" s="5"/>
      <c r="K33" s="5"/>
    </row>
    <row r="34" spans="2:13" x14ac:dyDescent="0.2">
      <c r="B34" s="5"/>
      <c r="C34" s="3"/>
      <c r="D34" s="47"/>
      <c r="E34" s="5"/>
      <c r="F34" s="5"/>
      <c r="G34" s="12"/>
      <c r="H34" s="5"/>
      <c r="J34" s="5"/>
      <c r="K34" s="5"/>
    </row>
    <row r="35" spans="2:13" x14ac:dyDescent="0.2">
      <c r="B35" s="1"/>
      <c r="C35" s="2"/>
      <c r="D35" s="1"/>
      <c r="E35" s="1"/>
      <c r="F35" s="5"/>
      <c r="G35" s="1"/>
      <c r="H35" s="25"/>
      <c r="J35" s="5"/>
      <c r="K35" s="5"/>
    </row>
    <row r="36" spans="2:13" x14ac:dyDescent="0.2">
      <c r="B36" s="1"/>
      <c r="C36" s="2"/>
      <c r="D36" s="1"/>
      <c r="E36" s="1"/>
      <c r="F36" s="5"/>
      <c r="G36" s="1"/>
      <c r="H36" s="25"/>
      <c r="J36" s="5"/>
      <c r="K36" s="5"/>
    </row>
    <row r="37" spans="2:13" x14ac:dyDescent="0.2">
      <c r="B37" s="60"/>
      <c r="C37" s="60"/>
      <c r="D37" s="1"/>
      <c r="E37" s="28"/>
      <c r="F37" s="5"/>
      <c r="G37" s="2"/>
      <c r="H37" s="25"/>
      <c r="J37" s="1"/>
      <c r="K37" s="5"/>
    </row>
    <row r="38" spans="2:13" x14ac:dyDescent="0.2">
      <c r="B38" s="30"/>
      <c r="C38" s="4"/>
      <c r="D38" s="1"/>
      <c r="E38" s="28"/>
      <c r="F38" s="5"/>
      <c r="G38" s="6"/>
      <c r="H38" s="25"/>
      <c r="J38" s="5"/>
      <c r="K38" s="5"/>
    </row>
    <row r="39" spans="2:13" x14ac:dyDescent="0.2">
      <c r="B39" s="30"/>
      <c r="C39" s="4"/>
      <c r="D39" s="1"/>
      <c r="E39" s="5"/>
      <c r="F39" s="5"/>
      <c r="G39" s="5"/>
      <c r="H39" s="5"/>
      <c r="J39" s="5"/>
      <c r="K39" s="5"/>
    </row>
    <row r="40" spans="2:13" x14ac:dyDescent="0.2">
      <c r="B40" s="30"/>
      <c r="C40" s="4"/>
      <c r="D40" s="1"/>
      <c r="E40" s="5"/>
      <c r="F40" s="5"/>
      <c r="G40" s="5"/>
      <c r="H40" s="5"/>
      <c r="I40" s="1"/>
      <c r="J40" s="31"/>
      <c r="K40" s="5"/>
    </row>
    <row r="41" spans="2:13" x14ac:dyDescent="0.2">
      <c r="B41" s="30"/>
      <c r="C41" s="4"/>
      <c r="D41" s="1"/>
      <c r="E41" s="5"/>
      <c r="F41" s="61"/>
      <c r="G41" s="61"/>
      <c r="H41" s="5"/>
      <c r="I41" s="18"/>
      <c r="J41" s="18"/>
      <c r="K41" s="12"/>
      <c r="L41" s="5"/>
      <c r="M41" s="5"/>
    </row>
    <row r="42" spans="2:13" x14ac:dyDescent="0.2">
      <c r="B42" s="36"/>
      <c r="C42" s="2"/>
      <c r="D42" s="1"/>
      <c r="E42" s="5"/>
      <c r="F42" s="61"/>
      <c r="G42" s="61"/>
      <c r="H42" s="5"/>
      <c r="I42" s="18"/>
      <c r="J42" s="18"/>
      <c r="K42" s="5"/>
      <c r="L42" s="5"/>
      <c r="M42" s="5"/>
    </row>
    <row r="43" spans="2:13" x14ac:dyDescent="0.2">
      <c r="B43" s="36"/>
      <c r="C43" s="2"/>
      <c r="D43" s="1"/>
      <c r="E43" s="5"/>
      <c r="F43" s="62"/>
      <c r="G43" s="14"/>
      <c r="H43" s="5"/>
      <c r="I43" s="5"/>
      <c r="J43" s="5"/>
      <c r="K43" s="5"/>
      <c r="L43" s="5"/>
      <c r="M43" s="5"/>
    </row>
    <row r="44" spans="2:13" x14ac:dyDescent="0.2">
      <c r="B44" s="1"/>
      <c r="C44" s="2"/>
      <c r="D44" s="1"/>
      <c r="E44" s="5"/>
      <c r="F44" s="63"/>
      <c r="G44" s="14"/>
      <c r="H44" s="5"/>
      <c r="I44" s="64"/>
      <c r="J44" s="65"/>
      <c r="K44" s="5"/>
      <c r="L44" s="5"/>
      <c r="M44" s="5"/>
    </row>
    <row r="45" spans="2:13" x14ac:dyDescent="0.2">
      <c r="B45" s="1"/>
      <c r="C45" s="2"/>
      <c r="D45" s="1"/>
      <c r="E45" s="1"/>
      <c r="F45" s="66"/>
      <c r="G45" s="14"/>
      <c r="H45" s="5"/>
      <c r="I45" s="5"/>
      <c r="J45" s="67"/>
      <c r="K45" s="5"/>
      <c r="L45" s="5"/>
      <c r="M45" s="5"/>
    </row>
    <row r="46" spans="2:13" x14ac:dyDescent="0.2">
      <c r="B46" s="44"/>
      <c r="C46" s="2"/>
      <c r="D46" s="45"/>
      <c r="E46" s="45"/>
      <c r="F46" s="66"/>
      <c r="G46" s="14"/>
      <c r="H46" s="5"/>
      <c r="I46" s="5"/>
      <c r="J46" s="5"/>
      <c r="K46" s="5"/>
      <c r="L46" s="5"/>
      <c r="M46" s="5"/>
    </row>
    <row r="47" spans="2:13" x14ac:dyDescent="0.2">
      <c r="B47" s="44"/>
      <c r="C47" s="2"/>
      <c r="D47" s="45"/>
      <c r="E47" s="45"/>
      <c r="F47" s="12"/>
      <c r="G47" s="23"/>
      <c r="H47" s="5"/>
      <c r="I47" s="12"/>
      <c r="J47" s="23"/>
      <c r="K47" s="5"/>
      <c r="L47" s="5"/>
      <c r="M47" s="5"/>
    </row>
    <row r="48" spans="2:13" x14ac:dyDescent="0.2">
      <c r="B48" s="36"/>
      <c r="C48" s="2"/>
      <c r="D48" s="45"/>
      <c r="E48" s="45"/>
      <c r="G48" s="5"/>
      <c r="H48" s="5"/>
      <c r="I48" s="5"/>
      <c r="J48" s="5"/>
      <c r="K48" s="5"/>
    </row>
    <row r="49" spans="2:11" x14ac:dyDescent="0.2">
      <c r="B49" s="1"/>
      <c r="C49" s="2"/>
      <c r="D49" s="45"/>
      <c r="E49" s="45"/>
      <c r="G49" s="5"/>
      <c r="H49" s="5"/>
      <c r="I49" s="5"/>
      <c r="J49" s="5"/>
      <c r="K49" s="5"/>
    </row>
    <row r="50" spans="2:11" ht="15.75" customHeight="1" x14ac:dyDescent="0.2">
      <c r="B50" s="1"/>
      <c r="C50" s="2"/>
      <c r="D50" s="45"/>
      <c r="E50" s="45"/>
      <c r="G50" s="5"/>
      <c r="H50" s="5"/>
      <c r="I50" s="5"/>
      <c r="J50" s="5"/>
      <c r="K50" s="5"/>
    </row>
    <row r="51" spans="2:11" x14ac:dyDescent="0.2">
      <c r="B51" s="1"/>
      <c r="C51" s="2"/>
      <c r="D51" s="45"/>
      <c r="E51" s="45"/>
    </row>
    <row r="52" spans="2:11" x14ac:dyDescent="0.2">
      <c r="B52" s="28"/>
      <c r="C52" s="2"/>
      <c r="D52" s="45"/>
      <c r="E52" s="45"/>
    </row>
    <row r="53" spans="2:11" x14ac:dyDescent="0.2">
      <c r="B53" s="28"/>
      <c r="C53" s="2"/>
      <c r="D53" s="45"/>
      <c r="E53" s="45"/>
    </row>
    <row r="54" spans="2:11" x14ac:dyDescent="0.2">
      <c r="B54" s="28"/>
      <c r="C54" s="2"/>
      <c r="D54" s="45"/>
      <c r="E54" s="45"/>
    </row>
    <row r="55" spans="2:11" x14ac:dyDescent="0.2">
      <c r="B55" s="28"/>
      <c r="C55" s="2"/>
      <c r="D55" s="45"/>
      <c r="E55" s="45"/>
    </row>
    <row r="56" spans="2:11" x14ac:dyDescent="0.2">
      <c r="B56" s="28"/>
      <c r="C56" s="2"/>
      <c r="D56" s="45"/>
      <c r="E56" s="45"/>
    </row>
    <row r="57" spans="2:11" x14ac:dyDescent="0.2">
      <c r="B57" s="1"/>
      <c r="C57" s="2"/>
      <c r="D57" s="45"/>
      <c r="E57" s="45"/>
    </row>
    <row r="58" spans="2:11" x14ac:dyDescent="0.2">
      <c r="B58" s="28"/>
      <c r="C58" s="2"/>
      <c r="D58" s="45"/>
      <c r="E58" s="45"/>
    </row>
    <row r="59" spans="2:11" x14ac:dyDescent="0.2">
      <c r="B59" s="28"/>
      <c r="C59" s="2"/>
      <c r="D59" s="45"/>
      <c r="E59" s="45"/>
    </row>
    <row r="60" spans="2:11" x14ac:dyDescent="0.2">
      <c r="D60" s="45"/>
      <c r="E60" s="45"/>
    </row>
    <row r="61" spans="2:11" x14ac:dyDescent="0.2">
      <c r="B61" s="28"/>
      <c r="C61" s="2"/>
      <c r="D61" s="45"/>
      <c r="E61" s="45"/>
    </row>
    <row r="62" spans="2:11" x14ac:dyDescent="0.2">
      <c r="B62" s="28"/>
      <c r="C62" s="2"/>
      <c r="D62" s="45"/>
      <c r="E62" s="45"/>
    </row>
    <row r="63" spans="2:11" x14ac:dyDescent="0.2">
      <c r="B63" s="28"/>
      <c r="C63" s="2"/>
      <c r="D63" s="45"/>
      <c r="E63" s="45"/>
    </row>
    <row r="64" spans="2:11" x14ac:dyDescent="0.2">
      <c r="D64" s="45"/>
      <c r="E64" s="45"/>
    </row>
    <row r="65" spans="2:5" x14ac:dyDescent="0.2">
      <c r="B65" s="36"/>
      <c r="C65" s="2"/>
      <c r="D65" s="45"/>
      <c r="E65" s="45"/>
    </row>
    <row r="66" spans="2:5" x14ac:dyDescent="0.2">
      <c r="B66" s="68"/>
      <c r="C66" s="2"/>
      <c r="D66" s="69"/>
      <c r="E66" s="45"/>
    </row>
    <row r="67" spans="2:5" x14ac:dyDescent="0.2">
      <c r="B67" s="45"/>
      <c r="C67" s="1"/>
      <c r="D67" s="45"/>
      <c r="E67" s="45"/>
    </row>
    <row r="68" spans="2:5" x14ac:dyDescent="0.2">
      <c r="B68" s="45"/>
      <c r="C68" s="1"/>
      <c r="D68" s="70"/>
      <c r="E68" s="45"/>
    </row>
    <row r="69" spans="2:5" x14ac:dyDescent="0.2">
      <c r="C69" s="5"/>
      <c r="D69" s="71"/>
    </row>
    <row r="70" spans="2:5" x14ac:dyDescent="0.2">
      <c r="C70" s="5"/>
    </row>
  </sheetData>
  <mergeCells count="1">
    <mergeCell ref="B37:C37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N10" sqref="N10"/>
    </sheetView>
  </sheetViews>
  <sheetFormatPr defaultRowHeight="12.75" x14ac:dyDescent="0.2"/>
  <cols>
    <col min="1" max="1" width="25.5703125" style="7" customWidth="1"/>
    <col min="2" max="2" width="12.85546875" style="7" customWidth="1"/>
    <col min="3" max="3" width="14" style="7" customWidth="1"/>
    <col min="4" max="4" width="14.28515625" style="7" customWidth="1"/>
    <col min="5" max="5" width="0.5703125" style="7" customWidth="1"/>
    <col min="6" max="6" width="17.140625" style="7" customWidth="1"/>
    <col min="7" max="7" width="10.570312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2" x14ac:dyDescent="0.2">
      <c r="A1" s="1" t="s">
        <v>0</v>
      </c>
      <c r="B1" s="2">
        <v>262008.64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97566.25</v>
      </c>
      <c r="C2" s="3"/>
      <c r="D2" s="8"/>
      <c r="E2" s="5"/>
      <c r="F2" s="5"/>
      <c r="G2" s="5"/>
      <c r="H2" s="5"/>
      <c r="I2" s="9">
        <v>99854.28</v>
      </c>
      <c r="J2" s="5"/>
      <c r="K2" s="5"/>
    </row>
    <row r="3" spans="1:12" x14ac:dyDescent="0.2">
      <c r="A3" s="5"/>
      <c r="B3" s="5"/>
      <c r="C3" s="10">
        <f>B1+B2</f>
        <v>359574.89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1" t="s">
        <v>5</v>
      </c>
      <c r="B5" s="11"/>
      <c r="C5" s="3"/>
      <c r="D5" s="5"/>
      <c r="E5" s="12"/>
      <c r="F5" s="12" t="s">
        <v>6</v>
      </c>
      <c r="G5" s="5"/>
      <c r="H5" s="12"/>
      <c r="I5" s="12" t="s">
        <v>7</v>
      </c>
      <c r="J5" s="5"/>
      <c r="K5" s="5"/>
    </row>
    <row r="6" spans="1:12" x14ac:dyDescent="0.2">
      <c r="A6" s="12" t="s">
        <v>8</v>
      </c>
      <c r="B6" s="13">
        <v>28521.370000000021</v>
      </c>
      <c r="C6" s="2"/>
      <c r="D6" s="8"/>
      <c r="E6" s="14"/>
      <c r="F6" s="12" t="s">
        <v>8</v>
      </c>
      <c r="G6" s="15">
        <v>32250</v>
      </c>
      <c r="H6" s="13"/>
      <c r="I6" s="12" t="s">
        <v>9</v>
      </c>
      <c r="J6" s="16">
        <v>44247.520000000019</v>
      </c>
      <c r="K6" s="5"/>
      <c r="L6" s="17"/>
    </row>
    <row r="7" spans="1:12" x14ac:dyDescent="0.2">
      <c r="A7" s="12" t="s">
        <v>10</v>
      </c>
      <c r="B7" s="2">
        <v>944.32999999999993</v>
      </c>
      <c r="C7" s="2"/>
      <c r="D7" s="8"/>
      <c r="E7" s="14"/>
      <c r="F7" s="12" t="s">
        <v>10</v>
      </c>
      <c r="G7" s="15">
        <v>700</v>
      </c>
      <c r="H7" s="3"/>
      <c r="I7" s="12" t="s">
        <v>10</v>
      </c>
      <c r="J7" s="9">
        <v>495.08</v>
      </c>
      <c r="K7" s="5"/>
      <c r="L7" s="17"/>
    </row>
    <row r="8" spans="1:12" x14ac:dyDescent="0.2">
      <c r="A8" s="12" t="s">
        <v>11</v>
      </c>
      <c r="B8" s="2">
        <v>4006.0899999999992</v>
      </c>
      <c r="C8" s="2"/>
      <c r="D8" s="8"/>
      <c r="E8" s="14"/>
      <c r="F8" s="12" t="s">
        <v>11</v>
      </c>
      <c r="G8" s="15">
        <v>4500</v>
      </c>
      <c r="H8" s="3"/>
      <c r="I8" s="12" t="s">
        <v>11</v>
      </c>
      <c r="J8" s="9">
        <v>4111.09</v>
      </c>
      <c r="K8" s="5"/>
      <c r="L8" s="17"/>
    </row>
    <row r="9" spans="1:12" x14ac:dyDescent="0.2">
      <c r="A9" s="12" t="s">
        <v>12</v>
      </c>
      <c r="B9" s="2">
        <v>23903.359999999993</v>
      </c>
      <c r="C9" s="2"/>
      <c r="D9" s="8"/>
      <c r="E9" s="14"/>
      <c r="F9" s="12" t="s">
        <v>12</v>
      </c>
      <c r="G9" s="15">
        <v>23450</v>
      </c>
      <c r="H9" s="3"/>
      <c r="I9" s="12" t="s">
        <v>13</v>
      </c>
      <c r="J9" s="9">
        <v>24990.690000000002</v>
      </c>
      <c r="K9" s="5"/>
      <c r="L9" s="17"/>
    </row>
    <row r="10" spans="1:12" x14ac:dyDescent="0.2">
      <c r="A10" s="12" t="s">
        <v>14</v>
      </c>
      <c r="B10" s="2">
        <v>2910.6</v>
      </c>
      <c r="C10" s="2"/>
      <c r="D10" s="8"/>
      <c r="E10" s="14"/>
      <c r="F10" s="12" t="s">
        <v>14</v>
      </c>
      <c r="G10" s="15">
        <v>6400</v>
      </c>
      <c r="H10" s="3"/>
      <c r="I10" s="12" t="s">
        <v>14</v>
      </c>
      <c r="J10" s="9">
        <v>4526.1000000000004</v>
      </c>
      <c r="K10" s="5"/>
      <c r="L10" s="17"/>
    </row>
    <row r="11" spans="1:12" x14ac:dyDescent="0.2">
      <c r="A11" s="18"/>
      <c r="B11" s="2"/>
      <c r="C11" s="10">
        <f>B6+B7+B8+B9+B10</f>
        <v>60285.750000000007</v>
      </c>
      <c r="D11" s="8"/>
      <c r="E11" s="14"/>
      <c r="F11" s="12"/>
      <c r="G11" s="19">
        <f>SUM(G6:G10)</f>
        <v>67300</v>
      </c>
      <c r="H11" s="20"/>
      <c r="I11" s="15"/>
      <c r="J11" s="19">
        <f>SUM(J6:J10)</f>
        <v>78370.480000000025</v>
      </c>
      <c r="K11" s="21"/>
      <c r="L11" s="17"/>
    </row>
    <row r="12" spans="1:12" x14ac:dyDescent="0.2">
      <c r="A12" s="5"/>
      <c r="B12" s="5"/>
      <c r="C12" s="5"/>
      <c r="D12" s="22"/>
      <c r="E12" s="23"/>
      <c r="F12" s="12"/>
      <c r="G12" s="5"/>
      <c r="H12" s="24"/>
      <c r="I12" s="12"/>
      <c r="J12" s="5"/>
      <c r="K12" s="5"/>
    </row>
    <row r="13" spans="1:12" x14ac:dyDescent="0.2">
      <c r="A13" s="5"/>
      <c r="B13" s="3"/>
      <c r="C13" s="10"/>
      <c r="D13" s="24">
        <f>C3-C11</f>
        <v>299289.14</v>
      </c>
      <c r="E13" s="5"/>
      <c r="F13" s="5"/>
      <c r="G13" s="12" t="s">
        <v>15</v>
      </c>
      <c r="H13" s="5"/>
      <c r="J13" s="5"/>
      <c r="K13" s="5"/>
    </row>
    <row r="14" spans="1:12" x14ac:dyDescent="0.2">
      <c r="A14" s="1"/>
      <c r="B14" s="2"/>
      <c r="C14" s="2"/>
      <c r="D14" s="1"/>
      <c r="E14" s="1"/>
      <c r="F14" s="5"/>
      <c r="G14" s="1" t="s">
        <v>16</v>
      </c>
      <c r="H14" s="25"/>
      <c r="J14" s="5"/>
      <c r="K14" s="5"/>
    </row>
    <row r="15" spans="1:12" x14ac:dyDescent="0.2">
      <c r="A15" s="1"/>
      <c r="B15" s="2"/>
      <c r="C15" s="2"/>
      <c r="D15" s="1"/>
      <c r="E15" s="1"/>
      <c r="F15" s="5"/>
      <c r="G15" s="26" t="s">
        <v>17</v>
      </c>
      <c r="H15" s="25"/>
      <c r="J15" s="5"/>
      <c r="K15" s="5"/>
    </row>
    <row r="16" spans="1:12" x14ac:dyDescent="0.2">
      <c r="A16" s="27" t="s">
        <v>18</v>
      </c>
      <c r="B16" s="27"/>
      <c r="C16" s="2"/>
      <c r="D16" s="1"/>
      <c r="E16" s="28"/>
      <c r="F16" s="5"/>
      <c r="G16" s="29" t="s">
        <v>19</v>
      </c>
      <c r="H16" s="25"/>
      <c r="J16" s="1"/>
      <c r="K16" s="5"/>
    </row>
    <row r="17" spans="1:13" x14ac:dyDescent="0.2">
      <c r="A17" s="30" t="s">
        <v>20</v>
      </c>
      <c r="B17" s="4">
        <v>12.05</v>
      </c>
      <c r="C17" s="1"/>
      <c r="D17" s="1"/>
      <c r="E17" s="28"/>
      <c r="F17" s="5"/>
      <c r="G17" s="6" t="s">
        <v>21</v>
      </c>
      <c r="H17" s="25"/>
      <c r="J17" s="5"/>
      <c r="K17" s="5"/>
    </row>
    <row r="18" spans="1:13" x14ac:dyDescent="0.2">
      <c r="A18" s="30" t="s">
        <v>22</v>
      </c>
      <c r="B18" s="4">
        <v>155</v>
      </c>
      <c r="C18" s="1"/>
      <c r="D18" s="1"/>
      <c r="E18" s="5"/>
      <c r="F18" s="5"/>
      <c r="G18" s="5"/>
      <c r="H18" s="5"/>
      <c r="J18" s="5"/>
      <c r="K18" s="5"/>
    </row>
    <row r="19" spans="1:13" x14ac:dyDescent="0.2">
      <c r="A19" s="30" t="s">
        <v>23</v>
      </c>
      <c r="B19" s="4">
        <v>68682</v>
      </c>
      <c r="C19" s="1"/>
      <c r="D19" s="1"/>
      <c r="E19" s="5"/>
      <c r="F19" s="5"/>
      <c r="G19" s="5"/>
      <c r="H19" s="5"/>
      <c r="I19" s="1"/>
      <c r="J19" s="31"/>
      <c r="K19" s="5"/>
    </row>
    <row r="20" spans="1:13" x14ac:dyDescent="0.2">
      <c r="A20" s="30" t="s">
        <v>24</v>
      </c>
      <c r="B20" s="4">
        <v>11389.59</v>
      </c>
      <c r="C20" s="1"/>
      <c r="D20" s="1"/>
      <c r="E20" s="5"/>
      <c r="F20" s="32" t="s">
        <v>25</v>
      </c>
      <c r="G20" s="32"/>
      <c r="H20" s="33"/>
      <c r="I20" s="34" t="s">
        <v>26</v>
      </c>
      <c r="J20" s="34"/>
      <c r="K20" s="35" t="s">
        <v>27</v>
      </c>
      <c r="L20" s="5"/>
      <c r="M20" s="5"/>
    </row>
    <row r="21" spans="1:13" x14ac:dyDescent="0.2">
      <c r="A21" s="36" t="s">
        <v>28</v>
      </c>
      <c r="B21" s="2">
        <v>219226</v>
      </c>
      <c r="C21" s="2"/>
      <c r="D21" s="1"/>
      <c r="E21" s="5"/>
      <c r="F21" s="32"/>
      <c r="G21" s="32"/>
      <c r="H21" s="33"/>
      <c r="I21" s="34"/>
      <c r="J21" s="34"/>
      <c r="K21" s="33"/>
      <c r="L21" s="5"/>
      <c r="M21" s="5"/>
    </row>
    <row r="22" spans="1:13" x14ac:dyDescent="0.2">
      <c r="A22" s="36"/>
      <c r="B22" s="2"/>
      <c r="C22" s="10">
        <f xml:space="preserve"> SUM(B17:B21)</f>
        <v>299464.64</v>
      </c>
      <c r="D22" s="1"/>
      <c r="E22" s="5"/>
      <c r="F22" s="37">
        <v>42674</v>
      </c>
      <c r="G22" s="38">
        <v>1612.58</v>
      </c>
      <c r="H22" s="33"/>
      <c r="I22" s="33"/>
      <c r="J22" s="33"/>
      <c r="K22" s="33"/>
      <c r="L22" s="5"/>
      <c r="M22" s="5"/>
    </row>
    <row r="23" spans="1:13" x14ac:dyDescent="0.2">
      <c r="A23" s="1"/>
      <c r="B23" s="2"/>
      <c r="C23" s="2"/>
      <c r="D23" s="1"/>
      <c r="E23" s="5"/>
      <c r="F23" s="39">
        <v>42857</v>
      </c>
      <c r="G23" s="38">
        <v>8975.14</v>
      </c>
      <c r="H23" s="33"/>
      <c r="I23" s="40">
        <v>42933</v>
      </c>
      <c r="J23" s="41">
        <v>4005.8</v>
      </c>
      <c r="K23" s="33">
        <v>1</v>
      </c>
      <c r="L23" s="5"/>
      <c r="M23" s="5"/>
    </row>
    <row r="24" spans="1:13" x14ac:dyDescent="0.2">
      <c r="A24" s="1" t="s">
        <v>29</v>
      </c>
      <c r="B24" s="2"/>
      <c r="C24" s="2"/>
      <c r="D24" s="1"/>
      <c r="E24" s="1"/>
      <c r="F24" s="42">
        <v>43041</v>
      </c>
      <c r="G24" s="38">
        <v>6499.01</v>
      </c>
      <c r="H24" s="33"/>
      <c r="I24" s="33" t="s">
        <v>30</v>
      </c>
      <c r="J24" s="43">
        <v>1720</v>
      </c>
      <c r="K24" s="33">
        <v>2</v>
      </c>
      <c r="L24" s="5"/>
      <c r="M24" s="5"/>
    </row>
    <row r="25" spans="1:13" x14ac:dyDescent="0.2">
      <c r="A25" s="44" t="s">
        <v>31</v>
      </c>
      <c r="B25" s="2">
        <v>112.92</v>
      </c>
      <c r="C25" s="2"/>
      <c r="D25" s="1"/>
      <c r="E25" s="45"/>
      <c r="F25" s="42">
        <v>43216</v>
      </c>
      <c r="G25" s="38">
        <v>9835.61</v>
      </c>
      <c r="H25" s="33"/>
      <c r="I25" s="40">
        <v>43432</v>
      </c>
      <c r="J25" s="43">
        <v>265</v>
      </c>
      <c r="K25" s="33">
        <v>3</v>
      </c>
      <c r="L25" s="5"/>
      <c r="M25" s="5"/>
    </row>
    <row r="26" spans="1:13" x14ac:dyDescent="0.2">
      <c r="A26" s="44"/>
      <c r="B26" s="2"/>
      <c r="C26" s="2"/>
      <c r="D26" s="1"/>
      <c r="E26" s="45"/>
      <c r="F26" s="42">
        <v>43403</v>
      </c>
      <c r="G26" s="38">
        <v>7264.91</v>
      </c>
      <c r="H26" s="33"/>
      <c r="I26" s="33"/>
      <c r="J26" s="33"/>
      <c r="K26" s="33"/>
      <c r="L26" s="5"/>
      <c r="M26" s="5"/>
    </row>
    <row r="27" spans="1:13" x14ac:dyDescent="0.2">
      <c r="A27" s="44"/>
      <c r="B27" s="2"/>
      <c r="C27" s="2"/>
      <c r="D27" s="1"/>
      <c r="E27" s="45"/>
      <c r="F27" s="35" t="s">
        <v>32</v>
      </c>
      <c r="G27" s="46">
        <f>SUM(G22:G26)</f>
        <v>34187.25</v>
      </c>
      <c r="H27" s="33"/>
      <c r="I27" s="35" t="s">
        <v>33</v>
      </c>
      <c r="J27" s="46">
        <f>SUM(J23:J25)</f>
        <v>5990.8</v>
      </c>
      <c r="K27" s="33"/>
      <c r="L27" s="5"/>
      <c r="M27" s="5"/>
    </row>
    <row r="28" spans="1:13" x14ac:dyDescent="0.2">
      <c r="A28" s="36"/>
      <c r="B28" s="2"/>
      <c r="C28" s="10">
        <f>SUM(B25:B27)</f>
        <v>112.92</v>
      </c>
      <c r="D28" s="1"/>
      <c r="E28" s="45"/>
    </row>
    <row r="29" spans="1:13" x14ac:dyDescent="0.2">
      <c r="A29" s="1"/>
      <c r="B29" s="2"/>
      <c r="C29" s="2"/>
      <c r="D29" s="1"/>
      <c r="E29" s="45"/>
      <c r="G29" s="33" t="s">
        <v>34</v>
      </c>
      <c r="H29" s="33"/>
      <c r="I29" s="33" t="s">
        <v>35</v>
      </c>
      <c r="J29" s="33"/>
      <c r="K29" s="33"/>
    </row>
    <row r="30" spans="1:13" ht="15.75" customHeight="1" x14ac:dyDescent="0.2">
      <c r="A30" s="1" t="s">
        <v>36</v>
      </c>
      <c r="B30" s="2"/>
      <c r="C30" s="2"/>
      <c r="D30" s="1"/>
      <c r="E30" s="45"/>
      <c r="G30" s="33" t="s">
        <v>37</v>
      </c>
      <c r="H30" s="33"/>
      <c r="I30" s="33" t="s">
        <v>38</v>
      </c>
      <c r="J30" s="33"/>
      <c r="K30" s="33"/>
    </row>
    <row r="31" spans="1:13" ht="15.75" customHeight="1" x14ac:dyDescent="0.2">
      <c r="A31" s="1" t="s">
        <v>39</v>
      </c>
      <c r="B31" s="2">
        <v>56.36</v>
      </c>
      <c r="C31" s="2"/>
      <c r="D31" s="1"/>
      <c r="E31" s="45"/>
      <c r="G31" s="33" t="s">
        <v>40</v>
      </c>
      <c r="H31" s="33"/>
      <c r="I31" s="33" t="s">
        <v>41</v>
      </c>
      <c r="J31" s="33"/>
      <c r="K31" s="33"/>
    </row>
    <row r="32" spans="1:13" ht="15.75" customHeight="1" x14ac:dyDescent="0.2">
      <c r="A32" s="1" t="s">
        <v>42</v>
      </c>
      <c r="B32" s="2">
        <v>50</v>
      </c>
      <c r="C32" s="2"/>
      <c r="D32" s="1"/>
      <c r="E32" s="45"/>
    </row>
    <row r="33" spans="1:10" ht="15.75" customHeight="1" x14ac:dyDescent="0.2">
      <c r="A33" s="1" t="s">
        <v>43</v>
      </c>
      <c r="B33" s="2">
        <v>151.59</v>
      </c>
      <c r="C33" s="2"/>
      <c r="D33" s="1"/>
      <c r="E33" s="45"/>
    </row>
    <row r="34" spans="1:10" x14ac:dyDescent="0.2">
      <c r="A34" s="31" t="s">
        <v>44</v>
      </c>
      <c r="B34" s="2">
        <v>30.47</v>
      </c>
      <c r="C34" s="2"/>
      <c r="D34" s="5"/>
      <c r="E34" s="45"/>
      <c r="F34" s="5"/>
      <c r="G34" s="5"/>
      <c r="H34" s="5"/>
      <c r="I34" s="5"/>
      <c r="J34" s="5"/>
    </row>
    <row r="35" spans="1:10" x14ac:dyDescent="0.2">
      <c r="A35" s="36"/>
      <c r="B35" s="2"/>
      <c r="C35" s="10">
        <f>SUM(B31:B35)</f>
        <v>288.41999999999996</v>
      </c>
      <c r="D35" s="5"/>
      <c r="E35" s="45"/>
      <c r="F35" s="5"/>
      <c r="G35" s="5"/>
      <c r="H35" s="5"/>
      <c r="I35" s="5"/>
      <c r="J35" s="5"/>
    </row>
    <row r="36" spans="1:10" x14ac:dyDescent="0.2">
      <c r="A36" s="36"/>
      <c r="B36" s="2"/>
      <c r="C36" s="1"/>
      <c r="D36" s="10">
        <f>C22+C28-C35</f>
        <v>299289.14</v>
      </c>
      <c r="E36" s="45"/>
      <c r="F36" s="6"/>
      <c r="G36" s="6"/>
      <c r="H36" s="5"/>
      <c r="I36" s="6"/>
      <c r="J36" s="6"/>
    </row>
    <row r="37" spans="1:10" x14ac:dyDescent="0.2">
      <c r="A37" s="1"/>
      <c r="B37" s="1"/>
      <c r="C37" s="1"/>
      <c r="D37" s="1"/>
      <c r="E37" s="45"/>
    </row>
    <row r="38" spans="1:10" x14ac:dyDescent="0.2">
      <c r="A38" s="1" t="s">
        <v>45</v>
      </c>
      <c r="B38" s="1"/>
      <c r="C38" s="1"/>
      <c r="D38" s="47">
        <f>SUM(D13-D36)</f>
        <v>0</v>
      </c>
      <c r="E38" s="45"/>
    </row>
    <row r="39" spans="1:10" x14ac:dyDescent="0.2">
      <c r="A39" s="5"/>
      <c r="B39" s="5"/>
      <c r="C39" s="5"/>
      <c r="D39" s="13"/>
    </row>
    <row r="40" spans="1:10" x14ac:dyDescent="0.2">
      <c r="A40" s="5"/>
      <c r="B40" s="5"/>
      <c r="C40" s="5"/>
      <c r="D40" s="5"/>
    </row>
  </sheetData>
  <mergeCells count="2">
    <mergeCell ref="A5:B5"/>
    <mergeCell ref="A16:B1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Sports Club tracker 11 Mar 19</vt:lpstr>
      <vt:lpstr>Recon 11 Mar 19 </vt:lpstr>
      <vt:lpstr>'Recon 11 Mar 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2019-03-14T20:55:48Z</dcterms:created>
  <dcterms:modified xsi:type="dcterms:W3CDTF">2019-03-14T20:57:47Z</dcterms:modified>
</cp:coreProperties>
</file>